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żytkownik\Desktop\SIATKI PEDAGOGIKA PO ZMIANACH\"/>
    </mc:Choice>
  </mc:AlternateContent>
  <bookViews>
    <workbookView xWindow="0" yWindow="0" windowWidth="19170" windowHeight="11460"/>
  </bookViews>
  <sheets>
    <sheet name="Arkusz1" sheetId="1" r:id="rId1"/>
  </sheets>
  <definedNames>
    <definedName name="_xlnm.Print_Area" localSheetId="0">Arkusz1!$A$1:$AL$80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8" i="1" l="1"/>
  <c r="C77" i="1" l="1"/>
  <c r="C53" i="1"/>
  <c r="G55" i="1" l="1"/>
  <c r="G56" i="1" s="1"/>
  <c r="F55" i="1" l="1"/>
  <c r="G61" i="1"/>
  <c r="F61" i="1" s="1"/>
  <c r="G62" i="1"/>
  <c r="F62" i="1" s="1"/>
  <c r="G63" i="1"/>
  <c r="F63" i="1" s="1"/>
  <c r="G64" i="1"/>
  <c r="F64" i="1" s="1"/>
  <c r="G65" i="1"/>
  <c r="F65" i="1" s="1"/>
  <c r="G66" i="1"/>
  <c r="F66" i="1" s="1"/>
  <c r="G67" i="1"/>
  <c r="F67" i="1" s="1"/>
  <c r="G68" i="1"/>
  <c r="F68" i="1" s="1"/>
  <c r="G69" i="1"/>
  <c r="F69" i="1" s="1"/>
  <c r="G70" i="1"/>
  <c r="F70" i="1" s="1"/>
  <c r="G71" i="1"/>
  <c r="F71" i="1" s="1"/>
  <c r="G72" i="1"/>
  <c r="F72" i="1" s="1"/>
  <c r="G73" i="1"/>
  <c r="F73" i="1" s="1"/>
  <c r="G74" i="1"/>
  <c r="F74" i="1" s="1"/>
  <c r="G75" i="1"/>
  <c r="F75" i="1" s="1"/>
  <c r="G76" i="1"/>
  <c r="F76" i="1" s="1"/>
  <c r="G60" i="1"/>
  <c r="F60" i="1" s="1"/>
  <c r="F48" i="1"/>
  <c r="F51" i="1"/>
  <c r="G46" i="1"/>
  <c r="F46" i="1" s="1"/>
  <c r="G47" i="1"/>
  <c r="F47" i="1" s="1"/>
  <c r="G48" i="1"/>
  <c r="G49" i="1"/>
  <c r="F49" i="1" s="1"/>
  <c r="G50" i="1"/>
  <c r="F50" i="1" s="1"/>
  <c r="G51" i="1"/>
  <c r="G52" i="1"/>
  <c r="F52" i="1" s="1"/>
  <c r="G45" i="1"/>
  <c r="F45" i="1" s="1"/>
  <c r="F34" i="1"/>
  <c r="G33" i="1"/>
  <c r="F33" i="1" s="1"/>
  <c r="G34" i="1"/>
  <c r="G35" i="1"/>
  <c r="F35" i="1" s="1"/>
  <c r="G36" i="1"/>
  <c r="F36" i="1" s="1"/>
  <c r="G37" i="1"/>
  <c r="F37" i="1" s="1"/>
  <c r="G38" i="1"/>
  <c r="F38" i="1" s="1"/>
  <c r="G39" i="1"/>
  <c r="F39" i="1" s="1"/>
  <c r="G40" i="1"/>
  <c r="F40" i="1" s="1"/>
  <c r="G41" i="1"/>
  <c r="F41" i="1" s="1"/>
  <c r="G42" i="1"/>
  <c r="F42" i="1" s="1"/>
  <c r="G32" i="1"/>
  <c r="F32" i="1" s="1"/>
  <c r="G22" i="1"/>
  <c r="F22" i="1" s="1"/>
  <c r="G23" i="1"/>
  <c r="F23" i="1" s="1"/>
  <c r="G24" i="1"/>
  <c r="F24" i="1" s="1"/>
  <c r="G25" i="1"/>
  <c r="F25" i="1" s="1"/>
  <c r="G26" i="1"/>
  <c r="F26" i="1" s="1"/>
  <c r="G27" i="1"/>
  <c r="F27" i="1" s="1"/>
  <c r="G28" i="1"/>
  <c r="F28" i="1" s="1"/>
  <c r="G29" i="1"/>
  <c r="F29" i="1" s="1"/>
  <c r="G21" i="1"/>
  <c r="F21" i="1" s="1"/>
  <c r="F15" i="1"/>
  <c r="G13" i="1"/>
  <c r="F13" i="1" s="1"/>
  <c r="G14" i="1"/>
  <c r="F14" i="1" s="1"/>
  <c r="G15" i="1"/>
  <c r="G16" i="1"/>
  <c r="F16" i="1" s="1"/>
  <c r="G17" i="1"/>
  <c r="F17" i="1" s="1"/>
  <c r="G18" i="1"/>
  <c r="F18" i="1" s="1"/>
  <c r="G12" i="1"/>
  <c r="F12" i="1" s="1"/>
  <c r="C43" i="1" l="1"/>
  <c r="J77" i="1" l="1"/>
  <c r="R77" i="1"/>
  <c r="Z77" i="1"/>
  <c r="AG77" i="1"/>
  <c r="AF77" i="1"/>
  <c r="AE77" i="1"/>
  <c r="AD77" i="1"/>
  <c r="AC77" i="1"/>
  <c r="AB77" i="1"/>
  <c r="AA77" i="1"/>
  <c r="Y77" i="1"/>
  <c r="X77" i="1"/>
  <c r="W77" i="1"/>
  <c r="V77" i="1"/>
  <c r="U77" i="1"/>
  <c r="T77" i="1"/>
  <c r="S77" i="1"/>
  <c r="Q77" i="1"/>
  <c r="P77" i="1"/>
  <c r="O77" i="1"/>
  <c r="N77" i="1"/>
  <c r="L77" i="1"/>
  <c r="K77" i="1"/>
  <c r="I77" i="1"/>
  <c r="H77" i="1"/>
  <c r="G77" i="1"/>
  <c r="F77" i="1"/>
  <c r="E77" i="1"/>
  <c r="D77" i="1"/>
  <c r="V53" i="1" l="1"/>
  <c r="S53" i="1"/>
  <c r="P53" i="1"/>
  <c r="D53" i="1"/>
  <c r="E53" i="1"/>
  <c r="F53" i="1"/>
  <c r="G53" i="1"/>
  <c r="H53" i="1"/>
  <c r="I53" i="1"/>
  <c r="J53" i="1"/>
  <c r="K53" i="1"/>
  <c r="L53" i="1"/>
  <c r="M53" i="1"/>
  <c r="N53" i="1"/>
  <c r="O53" i="1"/>
  <c r="Q53" i="1"/>
  <c r="R53" i="1"/>
  <c r="T53" i="1"/>
  <c r="U53" i="1"/>
  <c r="W53" i="1"/>
  <c r="X53" i="1"/>
  <c r="AC53" i="1"/>
  <c r="AF5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C30" i="1"/>
  <c r="D56" i="1" l="1"/>
  <c r="E56" i="1"/>
  <c r="H56" i="1"/>
  <c r="I56" i="1"/>
  <c r="J56" i="1"/>
  <c r="K56" i="1"/>
  <c r="L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C56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D19" i="1"/>
  <c r="E19" i="1"/>
  <c r="F19" i="1"/>
  <c r="G19" i="1"/>
  <c r="G78" i="1" s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C19" i="1"/>
  <c r="C78" i="1" s="1"/>
  <c r="F78" i="1" l="1"/>
  <c r="M78" i="1"/>
  <c r="L78" i="1"/>
  <c r="X78" i="1"/>
  <c r="AG78" i="1"/>
  <c r="U78" i="1"/>
  <c r="I78" i="1"/>
  <c r="H78" i="1"/>
  <c r="AA78" i="1"/>
  <c r="O78" i="1"/>
  <c r="K78" i="1"/>
  <c r="AD78" i="1"/>
  <c r="R78" i="1"/>
  <c r="N78" i="1"/>
  <c r="Q78" i="1"/>
  <c r="Y78" i="1"/>
  <c r="P78" i="1"/>
  <c r="AC78" i="1"/>
  <c r="V78" i="1"/>
  <c r="AB78" i="1"/>
  <c r="T78" i="1"/>
  <c r="S78" i="1"/>
  <c r="W78" i="1"/>
  <c r="Z78" i="1"/>
  <c r="AF78" i="1"/>
  <c r="AE78" i="1"/>
  <c r="Y79" i="1" l="1"/>
  <c r="AE79" i="1"/>
  <c r="S79" i="1"/>
  <c r="AB79" i="1"/>
  <c r="AG80" i="1"/>
  <c r="P79" i="1"/>
  <c r="V79" i="1"/>
  <c r="AI79" i="1" l="1"/>
</calcChain>
</file>

<file path=xl/sharedStrings.xml><?xml version="1.0" encoding="utf-8"?>
<sst xmlns="http://schemas.openxmlformats.org/spreadsheetml/2006/main" count="178" uniqueCount="107">
  <si>
    <t>ECTS</t>
  </si>
  <si>
    <t>EGZ po sem</t>
  </si>
  <si>
    <t>ZO po sem</t>
  </si>
  <si>
    <t>Liczba godzin zajęć</t>
  </si>
  <si>
    <t>I rok</t>
  </si>
  <si>
    <t>1 semstr</t>
  </si>
  <si>
    <t>2 semestr</t>
  </si>
  <si>
    <t>II rok</t>
  </si>
  <si>
    <t>III rok</t>
  </si>
  <si>
    <t>3 semstr</t>
  </si>
  <si>
    <t>4 semestr</t>
  </si>
  <si>
    <t>5 semstr</t>
  </si>
  <si>
    <t>6 semestr</t>
  </si>
  <si>
    <t>NAZWA MODUŁU/NAZWA PRZEDMIOTU</t>
  </si>
  <si>
    <t>L.P.</t>
  </si>
  <si>
    <t>WYKŁADY</t>
  </si>
  <si>
    <t>ĆWICZENIA</t>
  </si>
  <si>
    <t xml:space="preserve">ECTS </t>
  </si>
  <si>
    <t xml:space="preserve">ECTC </t>
  </si>
  <si>
    <t xml:space="preserve">WYKŁADY </t>
  </si>
  <si>
    <t>LABORATORIA</t>
  </si>
  <si>
    <t>ŚAMOKSZTAŁCENIE</t>
  </si>
  <si>
    <t>Ochrona własności intelektualnej</t>
  </si>
  <si>
    <t>Technologia informacyjna</t>
  </si>
  <si>
    <t>Emisja głosu</t>
  </si>
  <si>
    <t>Bezpieczeństwo i higiena pracy</t>
  </si>
  <si>
    <t>Szkolenie biblioteczne</t>
  </si>
  <si>
    <t>RAZEM</t>
  </si>
  <si>
    <t>Socjologia ogólna</t>
  </si>
  <si>
    <t>Socjologia wychowania</t>
  </si>
  <si>
    <t>Metodologia badań pedagogicznych</t>
  </si>
  <si>
    <t>MODUŁ 3 KIERUNKOWY</t>
  </si>
  <si>
    <t>Historia wychowania</t>
  </si>
  <si>
    <t>Dydaktyka ogólna</t>
  </si>
  <si>
    <t>Pedeutologia</t>
  </si>
  <si>
    <t>Polityka i prawo oświatowe</t>
  </si>
  <si>
    <t>Pedagogika specjalna</t>
  </si>
  <si>
    <t>Pedagogika społeczna</t>
  </si>
  <si>
    <t>Andragogika</t>
  </si>
  <si>
    <t xml:space="preserve">RAZEM </t>
  </si>
  <si>
    <t>MODUŁ 5 DYPLOMOWY</t>
  </si>
  <si>
    <t>MODUŁ 6 ( PRAKTYKI ZAWODOWE)</t>
  </si>
  <si>
    <t>GODZINY ŁACZNIE</t>
  </si>
  <si>
    <t xml:space="preserve">GODZINY KONTAKTOWE </t>
  </si>
  <si>
    <t>SEMINARIUM</t>
  </si>
  <si>
    <t>Przedmioty do wyboru 4 z 5</t>
  </si>
  <si>
    <t>RAZEM ECTS</t>
  </si>
  <si>
    <t>RAZEM godzin w semestrze</t>
  </si>
  <si>
    <t>MODUŁ  1  OGÓLNY</t>
  </si>
  <si>
    <t>Praktyki zawodowe (960 h)</t>
  </si>
  <si>
    <t>MODUŁ 4 OBIERALNY</t>
  </si>
  <si>
    <t>E</t>
  </si>
  <si>
    <t>ZO</t>
  </si>
  <si>
    <t>Zal</t>
  </si>
  <si>
    <t>Komunikacja interpersonalna/ Sztuka skutecznej konwersacji</t>
  </si>
  <si>
    <t xml:space="preserve">Przedmioty do wyboru </t>
  </si>
  <si>
    <t>Filozofia</t>
  </si>
  <si>
    <t>Język obcy</t>
  </si>
  <si>
    <t>Podstawy psychologii</t>
  </si>
  <si>
    <t>Psychologia rozwoju człowieka</t>
  </si>
  <si>
    <t>Biomedyczne podstawy rozwoju</t>
  </si>
  <si>
    <t>Psychologia wychowawcza</t>
  </si>
  <si>
    <t>Podstawy pedagogiki</t>
  </si>
  <si>
    <t>Współczene nurty i koncepcje pedagogicze</t>
  </si>
  <si>
    <t>Psychologia społeczna</t>
  </si>
  <si>
    <t>Psychologia kliniczna</t>
  </si>
  <si>
    <t xml:space="preserve">Historia myśli pedagogicznej </t>
  </si>
  <si>
    <t xml:space="preserve">Teoria wychowania </t>
  </si>
  <si>
    <t>Seminarium dyplomowe</t>
  </si>
  <si>
    <t>Pedagogika twórczości/Trening kreatywności i rozwijanie potencjału twórczego uczniów</t>
  </si>
  <si>
    <t>Pedagogika pracy z ochroną pracy/ Pedagogika pracy z przedsiebiorczością</t>
  </si>
  <si>
    <t>Zarządzanie zasobami ludzkimi /Lider w nowoczesnej organizacji</t>
  </si>
  <si>
    <t>Podstawy prawa rodzinnego i opiekuńczego / Podstawy prawa cywilnego i karnego</t>
  </si>
  <si>
    <t>Doskonalenie, rozwój zawodowy i ocena pracy nauczyciela/ Awans zawodowy nauczyciela</t>
  </si>
  <si>
    <t>Pierwsza pomoc przedmedyczna / Ratownictwo medyczne</t>
  </si>
  <si>
    <t>Wprowadzenie do logopedii</t>
  </si>
  <si>
    <t>Anatomia i fizjologia</t>
  </si>
  <si>
    <t>Diagnoza i zaburzenia mowy</t>
  </si>
  <si>
    <t>Terapia zaburzeń mowy</t>
  </si>
  <si>
    <t>Foniatria i audiologia</t>
  </si>
  <si>
    <t>Elementy ortodoncji</t>
  </si>
  <si>
    <t>Wczesna interwencja logopedyczna</t>
  </si>
  <si>
    <t>Fonetyka i fonologia</t>
  </si>
  <si>
    <t>Rozwój mowy dziecka</t>
  </si>
  <si>
    <t>Praca z rodziną dziecka z zaburzeniami mowy</t>
  </si>
  <si>
    <t>Metodyka pracy z dzieckiem z zaburzeniami rozwojowymi</t>
  </si>
  <si>
    <t>Arteterapia w logopedii z metodyką</t>
  </si>
  <si>
    <t>Zaburzenia mowy związane z niewykształconymi sprawnościami percepcyjnymi</t>
  </si>
  <si>
    <t>Metodyka muzyki w terapii logopedycznej</t>
  </si>
  <si>
    <t>Zaburzenia mowy związane z rozpadem systemu komunikacyjnego</t>
  </si>
  <si>
    <t>Profilaktyka logopedyczna</t>
  </si>
  <si>
    <r>
      <t xml:space="preserve">MODUŁ DO WYBORU 7A </t>
    </r>
    <r>
      <rPr>
        <sz val="11"/>
        <color rgb="FFFF0000"/>
        <rFont val="Calibri"/>
        <family val="2"/>
        <charset val="238"/>
        <scheme val="minor"/>
      </rPr>
      <t>Logopedia</t>
    </r>
  </si>
  <si>
    <t>Uczelnia Społeczno-Medyczna w Warszawie</t>
  </si>
  <si>
    <t>Wydział Nauk Społecznych</t>
  </si>
  <si>
    <r>
      <rPr>
        <b/>
        <sz val="12"/>
        <color theme="1"/>
        <rFont val="Calibri"/>
        <family val="2"/>
        <charset val="238"/>
        <scheme val="minor"/>
      </rPr>
      <t>Kierunek</t>
    </r>
    <r>
      <rPr>
        <sz val="12"/>
        <color theme="1"/>
        <rFont val="Calibri"/>
        <family val="2"/>
        <charset val="238"/>
        <scheme val="minor"/>
      </rPr>
      <t xml:space="preserve">: Pedagogika      </t>
    </r>
    <r>
      <rPr>
        <b/>
        <sz val="12"/>
        <color theme="1"/>
        <rFont val="Calibri"/>
        <family val="2"/>
        <charset val="238"/>
        <scheme val="minor"/>
      </rPr>
      <t>Specjalność</t>
    </r>
    <r>
      <rPr>
        <sz val="12"/>
        <color theme="1"/>
        <rFont val="Calibri"/>
        <family val="2"/>
        <charset val="238"/>
        <scheme val="minor"/>
      </rPr>
      <t>: Logopedia</t>
    </r>
  </si>
  <si>
    <r>
      <rPr>
        <b/>
        <sz val="12"/>
        <color theme="1"/>
        <rFont val="Calibri"/>
        <family val="2"/>
        <charset val="238"/>
        <scheme val="minor"/>
      </rPr>
      <t>Stopień studiów</t>
    </r>
    <r>
      <rPr>
        <sz val="12"/>
        <color theme="1"/>
        <rFont val="Calibri"/>
        <family val="2"/>
        <charset val="238"/>
        <scheme val="minor"/>
      </rPr>
      <t xml:space="preserve">: pierwszy       </t>
    </r>
    <r>
      <rPr>
        <b/>
        <sz val="12"/>
        <color theme="1"/>
        <rFont val="Calibri"/>
        <family val="2"/>
        <charset val="238"/>
        <scheme val="minor"/>
      </rPr>
      <t>Profil</t>
    </r>
    <r>
      <rPr>
        <sz val="12"/>
        <color theme="1"/>
        <rFont val="Calibri"/>
        <family val="2"/>
        <charset val="238"/>
        <scheme val="minor"/>
      </rPr>
      <t xml:space="preserve">: praktyczny     </t>
    </r>
    <r>
      <rPr>
        <b/>
        <sz val="12"/>
        <color theme="1"/>
        <rFont val="Calibri"/>
        <family val="2"/>
        <charset val="238"/>
        <scheme val="minor"/>
      </rPr>
      <t>Forma</t>
    </r>
    <r>
      <rPr>
        <sz val="12"/>
        <color theme="1"/>
        <rFont val="Calibri"/>
        <family val="2"/>
        <charset val="238"/>
        <scheme val="minor"/>
      </rPr>
      <t>: niestacjonarna</t>
    </r>
  </si>
  <si>
    <r>
      <t xml:space="preserve">Rok akademicki wejścia planu: </t>
    </r>
    <r>
      <rPr>
        <b/>
        <sz val="12"/>
        <color theme="1"/>
        <rFont val="Calibri"/>
        <family val="2"/>
        <charset val="238"/>
        <scheme val="minor"/>
      </rPr>
      <t>2021/2022</t>
    </r>
  </si>
  <si>
    <t>Załącznik nr 2 do Uchwały nr /2021 Senatu USM w Warszawie z dnia 30 grudnia 2021 r.</t>
  </si>
  <si>
    <t>KONSULTACJE</t>
  </si>
  <si>
    <t>Mediacje i negocjacje/Konflikty w szkole i ich rozwiązywanie</t>
  </si>
  <si>
    <t xml:space="preserve">E </t>
  </si>
  <si>
    <t>LEKTORATY</t>
  </si>
  <si>
    <t>Kultura języka mówionego</t>
  </si>
  <si>
    <t>kontaktowe bez konsultacji</t>
  </si>
  <si>
    <t>PRAKTYKI</t>
  </si>
  <si>
    <t>MODUŁ 2 PODSTAWOWY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</si>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</sst>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09E00"/>
        <bgColor indexed="64"/>
      </patternFill>
    </fill>
    <fill>
      <patternFill patternType="solid">
        <fgColor rgb="FFEDEDED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10" xfId="0" applyBorder="1"/>
    <xf numFmtId="0" fontId="0" fillId="0" borderId="13" xfId="0" applyBorder="1" applyAlignment="1">
      <alignment textRotation="90" wrapText="1"/>
    </xf>
    <xf numFmtId="0" fontId="0" fillId="0" borderId="12" xfId="0" applyBorder="1" applyAlignment="1">
      <alignment textRotation="90" wrapText="1"/>
    </xf>
    <xf numFmtId="0" fontId="0" fillId="0" borderId="15" xfId="0" applyBorder="1" applyAlignment="1">
      <alignment textRotation="90" wrapText="1"/>
    </xf>
    <xf numFmtId="0" fontId="0" fillId="0" borderId="17" xfId="0" applyBorder="1"/>
    <xf numFmtId="0" fontId="0" fillId="0" borderId="18" xfId="0" applyBorder="1"/>
    <xf numFmtId="0" fontId="0" fillId="2" borderId="18" xfId="0" applyFill="1" applyBorder="1"/>
    <xf numFmtId="0" fontId="0" fillId="2" borderId="14" xfId="0" applyFill="1" applyBorder="1" applyAlignment="1">
      <alignment textRotation="90" wrapText="1"/>
    </xf>
    <xf numFmtId="0" fontId="0" fillId="0" borderId="23" xfId="0" applyBorder="1"/>
    <xf numFmtId="0" fontId="0" fillId="0" borderId="26" xfId="0" applyBorder="1"/>
    <xf numFmtId="0" fontId="0" fillId="4" borderId="21" xfId="0" applyFill="1" applyBorder="1"/>
    <xf numFmtId="0" fontId="0" fillId="4" borderId="10" xfId="0" applyFill="1" applyBorder="1"/>
    <xf numFmtId="0" fontId="0" fillId="4" borderId="16" xfId="0" applyFill="1" applyBorder="1"/>
    <xf numFmtId="0" fontId="0" fillId="4" borderId="0" xfId="0" applyFill="1"/>
    <xf numFmtId="0" fontId="0" fillId="4" borderId="26" xfId="0" applyFill="1" applyBorder="1"/>
    <xf numFmtId="0" fontId="0" fillId="5" borderId="10" xfId="0" applyFill="1" applyBorder="1"/>
    <xf numFmtId="0" fontId="0" fillId="4" borderId="24" xfId="0" applyFill="1" applyBorder="1"/>
    <xf numFmtId="0" fontId="0" fillId="4" borderId="17" xfId="0" applyFill="1" applyBorder="1"/>
    <xf numFmtId="0" fontId="0" fillId="4" borderId="25" xfId="0" applyFill="1" applyBorder="1"/>
    <xf numFmtId="0" fontId="0" fillId="0" borderId="29" xfId="0" applyBorder="1"/>
    <xf numFmtId="0" fontId="0" fillId="2" borderId="30" xfId="0" applyFill="1" applyBorder="1"/>
    <xf numFmtId="0" fontId="0" fillId="4" borderId="18" xfId="0" applyFill="1" applyBorder="1"/>
    <xf numFmtId="0" fontId="0" fillId="0" borderId="30" xfId="0" applyBorder="1"/>
    <xf numFmtId="0" fontId="0" fillId="4" borderId="22" xfId="0" applyFill="1" applyBorder="1"/>
    <xf numFmtId="0" fontId="0" fillId="4" borderId="23" xfId="0" applyFill="1" applyBorder="1"/>
    <xf numFmtId="0" fontId="0" fillId="5" borderId="0" xfId="0" applyFill="1"/>
    <xf numFmtId="0" fontId="0" fillId="12" borderId="32" xfId="0" applyFill="1" applyBorder="1" applyAlignment="1">
      <alignment textRotation="90" wrapText="1"/>
    </xf>
    <xf numFmtId="0" fontId="0" fillId="12" borderId="16" xfId="0" applyFill="1" applyBorder="1"/>
    <xf numFmtId="0" fontId="0" fillId="0" borderId="0" xfId="0" applyFill="1"/>
    <xf numFmtId="0" fontId="0" fillId="6" borderId="37" xfId="0" applyFill="1" applyBorder="1"/>
    <xf numFmtId="0" fontId="0" fillId="6" borderId="38" xfId="0" applyFill="1" applyBorder="1"/>
    <xf numFmtId="0" fontId="0" fillId="6" borderId="39" xfId="0" applyFill="1" applyBorder="1"/>
    <xf numFmtId="0" fontId="0" fillId="10" borderId="37" xfId="0" applyFill="1" applyBorder="1"/>
    <xf numFmtId="0" fontId="0" fillId="8" borderId="40" xfId="0" applyFill="1" applyBorder="1"/>
    <xf numFmtId="0" fontId="0" fillId="6" borderId="41" xfId="0" applyFill="1" applyBorder="1"/>
    <xf numFmtId="0" fontId="0" fillId="7" borderId="40" xfId="0" applyFill="1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11" borderId="45" xfId="0" applyFill="1" applyBorder="1" applyAlignment="1">
      <alignment vertical="center"/>
    </xf>
    <xf numFmtId="0" fontId="5" fillId="11" borderId="46" xfId="0" applyFont="1" applyFill="1" applyBorder="1" applyAlignment="1">
      <alignment vertical="center"/>
    </xf>
    <xf numFmtId="0" fontId="0" fillId="11" borderId="47" xfId="0" applyFill="1" applyBorder="1" applyAlignment="1">
      <alignment vertical="center"/>
    </xf>
    <xf numFmtId="0" fontId="0" fillId="11" borderId="48" xfId="0" applyFill="1" applyBorder="1" applyAlignment="1">
      <alignment vertical="center"/>
    </xf>
    <xf numFmtId="0" fontId="0" fillId="9" borderId="33" xfId="0" applyFill="1" applyBorder="1"/>
    <xf numFmtId="0" fontId="0" fillId="9" borderId="35" xfId="0" applyFill="1" applyBorder="1"/>
    <xf numFmtId="0" fontId="0" fillId="9" borderId="36" xfId="0" applyFill="1" applyBorder="1"/>
    <xf numFmtId="0" fontId="0" fillId="9" borderId="34" xfId="0" applyFill="1" applyBorder="1" applyAlignment="1">
      <alignment vertical="center"/>
    </xf>
    <xf numFmtId="0" fontId="7" fillId="0" borderId="0" xfId="0" applyFont="1" applyAlignment="1">
      <alignment wrapText="1"/>
    </xf>
    <xf numFmtId="0" fontId="6" fillId="0" borderId="19" xfId="0" applyFont="1" applyBorder="1"/>
    <xf numFmtId="0" fontId="6" fillId="0" borderId="11" xfId="0" applyFont="1" applyBorder="1"/>
    <xf numFmtId="0" fontId="6" fillId="0" borderId="20" xfId="0" applyFont="1" applyBorder="1"/>
    <xf numFmtId="0" fontId="6" fillId="14" borderId="28" xfId="0" applyFont="1" applyFill="1" applyBorder="1"/>
    <xf numFmtId="0" fontId="6" fillId="0" borderId="10" xfId="0" applyFont="1" applyBorder="1"/>
    <xf numFmtId="0" fontId="6" fillId="0" borderId="17" xfId="0" applyFont="1" applyBorder="1"/>
    <xf numFmtId="0" fontId="6" fillId="15" borderId="18" xfId="0" applyFont="1" applyFill="1" applyBorder="1"/>
    <xf numFmtId="0" fontId="6" fillId="0" borderId="18" xfId="0" applyFont="1" applyBorder="1"/>
    <xf numFmtId="0" fontId="6" fillId="16" borderId="17" xfId="0" applyFont="1" applyFill="1" applyBorder="1"/>
    <xf numFmtId="0" fontId="6" fillId="0" borderId="16" xfId="0" applyFont="1" applyBorder="1"/>
    <xf numFmtId="0" fontId="0" fillId="2" borderId="15" xfId="0" applyFill="1" applyBorder="1" applyAlignment="1">
      <alignment textRotation="90" wrapText="1"/>
    </xf>
    <xf numFmtId="0" fontId="0" fillId="2" borderId="10" xfId="0" applyFill="1" applyBorder="1"/>
    <xf numFmtId="0" fontId="6" fillId="2" borderId="10" xfId="0" applyFont="1" applyFill="1" applyBorder="1"/>
    <xf numFmtId="0" fontId="6" fillId="15" borderId="49" xfId="0" applyFont="1" applyFill="1" applyBorder="1"/>
    <xf numFmtId="0" fontId="0" fillId="4" borderId="50" xfId="0" applyFill="1" applyBorder="1"/>
    <xf numFmtId="0" fontId="0" fillId="2" borderId="49" xfId="0" applyFill="1" applyBorder="1"/>
    <xf numFmtId="0" fontId="0" fillId="5" borderId="51" xfId="0" applyFill="1" applyBorder="1"/>
    <xf numFmtId="0" fontId="0" fillId="4" borderId="49" xfId="0" applyFill="1" applyBorder="1"/>
    <xf numFmtId="0" fontId="0" fillId="0" borderId="51" xfId="0" applyBorder="1"/>
    <xf numFmtId="0" fontId="0" fillId="2" borderId="50" xfId="0" applyFill="1" applyBorder="1"/>
    <xf numFmtId="0" fontId="0" fillId="2" borderId="26" xfId="0" applyFill="1" applyBorder="1"/>
    <xf numFmtId="0" fontId="0" fillId="2" borderId="34" xfId="0" applyFill="1" applyBorder="1" applyAlignment="1">
      <alignment textRotation="90" wrapText="1"/>
    </xf>
    <xf numFmtId="0" fontId="0" fillId="0" borderId="51" xfId="0" applyBorder="1" applyAlignment="1">
      <alignment textRotation="90" wrapText="1"/>
    </xf>
    <xf numFmtId="0" fontId="2" fillId="0" borderId="24" xfId="0" applyFont="1" applyBorder="1"/>
    <xf numFmtId="0" fontId="0" fillId="0" borderId="22" xfId="0" applyBorder="1" applyAlignment="1">
      <alignment horizontal="center"/>
    </xf>
    <xf numFmtId="0" fontId="2" fillId="0" borderId="61" xfId="0" applyFont="1" applyBorder="1"/>
    <xf numFmtId="0" fontId="4" fillId="0" borderId="24" xfId="0" applyFont="1" applyBorder="1"/>
    <xf numFmtId="0" fontId="0" fillId="0" borderId="22" xfId="0" applyBorder="1" applyAlignment="1">
      <alignment horizontal="center" vertical="center"/>
    </xf>
    <xf numFmtId="0" fontId="0" fillId="4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24" xfId="0" applyFont="1" applyBorder="1" applyAlignment="1">
      <alignment wrapText="1"/>
    </xf>
    <xf numFmtId="0" fontId="0" fillId="9" borderId="18" xfId="0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4" borderId="62" xfId="0" applyFill="1" applyBorder="1"/>
    <xf numFmtId="0" fontId="0" fillId="0" borderId="26" xfId="0" applyBorder="1" applyAlignment="1">
      <alignment horizontal="center"/>
    </xf>
    <xf numFmtId="0" fontId="4" fillId="0" borderId="22" xfId="0" applyFont="1" applyBorder="1"/>
    <xf numFmtId="0" fontId="0" fillId="0" borderId="22" xfId="0" applyBorder="1"/>
    <xf numFmtId="0" fontId="7" fillId="0" borderId="24" xfId="0" applyFont="1" applyBorder="1"/>
    <xf numFmtId="0" fontId="7" fillId="0" borderId="24" xfId="0" applyFont="1" applyBorder="1" applyAlignment="1">
      <alignment wrapText="1"/>
    </xf>
    <xf numFmtId="0" fontId="7" fillId="0" borderId="24" xfId="0" applyFont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0" fontId="0" fillId="4" borderId="64" xfId="0" applyFill="1" applyBorder="1"/>
    <xf numFmtId="0" fontId="0" fillId="4" borderId="63" xfId="0" applyFill="1" applyBorder="1"/>
    <xf numFmtId="0" fontId="7" fillId="0" borderId="22" xfId="0" applyFont="1" applyBorder="1" applyAlignment="1">
      <alignment horizontal="left" wrapText="1"/>
    </xf>
    <xf numFmtId="0" fontId="7" fillId="0" borderId="22" xfId="0" applyFont="1" applyBorder="1" applyAlignment="1">
      <alignment wrapText="1"/>
    </xf>
    <xf numFmtId="0" fontId="7" fillId="0" borderId="8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0" fillId="4" borderId="65" xfId="0" applyFill="1" applyBorder="1"/>
    <xf numFmtId="0" fontId="2" fillId="6" borderId="39" xfId="0" applyFont="1" applyFill="1" applyBorder="1" applyAlignment="1">
      <alignment wrapText="1"/>
    </xf>
    <xf numFmtId="0" fontId="0" fillId="6" borderId="66" xfId="0" applyFill="1" applyBorder="1"/>
    <xf numFmtId="0" fontId="0" fillId="4" borderId="27" xfId="0" applyFill="1" applyBorder="1"/>
    <xf numFmtId="0" fontId="0" fillId="4" borderId="67" xfId="0" applyFill="1" applyBorder="1"/>
    <xf numFmtId="0" fontId="0" fillId="0" borderId="68" xfId="0" applyBorder="1" applyAlignment="1">
      <alignment textRotation="90"/>
    </xf>
    <xf numFmtId="0" fontId="0" fillId="0" borderId="69" xfId="0" applyBorder="1" applyAlignment="1">
      <alignment textRotation="90" wrapText="1"/>
    </xf>
    <xf numFmtId="0" fontId="0" fillId="0" borderId="16" xfId="0" applyBorder="1"/>
    <xf numFmtId="0" fontId="0" fillId="0" borderId="49" xfId="0" applyBorder="1"/>
    <xf numFmtId="0" fontId="0" fillId="0" borderId="64" xfId="0" applyBorder="1"/>
    <xf numFmtId="0" fontId="0" fillId="4" borderId="71" xfId="0" applyFill="1" applyBorder="1"/>
    <xf numFmtId="0" fontId="0" fillId="0" borderId="71" xfId="0" applyBorder="1"/>
    <xf numFmtId="0" fontId="6" fillId="0" borderId="49" xfId="0" applyFont="1" applyBorder="1"/>
    <xf numFmtId="0" fontId="0" fillId="4" borderId="72" xfId="0" applyFill="1" applyBorder="1"/>
    <xf numFmtId="0" fontId="0" fillId="4" borderId="6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0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31" xfId="0" applyBorder="1" applyAlignment="1">
      <alignment horizontal="center" textRotation="90" wrapText="1"/>
    </xf>
    <xf numFmtId="0" fontId="0" fillId="0" borderId="5" xfId="0" applyBorder="1" applyAlignment="1">
      <alignment horizontal="center" textRotation="90" wrapText="1"/>
    </xf>
    <xf numFmtId="0" fontId="0" fillId="13" borderId="0" xfId="0" applyFill="1" applyBorder="1" applyAlignment="1">
      <alignment horizontal="center" textRotation="90" wrapText="1"/>
    </xf>
    <xf numFmtId="0" fontId="0" fillId="8" borderId="0" xfId="0" applyFill="1" applyBorder="1" applyAlignment="1">
      <alignment horizontal="center" textRotation="90" wrapText="1"/>
    </xf>
    <xf numFmtId="0" fontId="0" fillId="9" borderId="43" xfId="0" applyFill="1" applyBorder="1" applyAlignment="1">
      <alignment horizontal="center"/>
    </xf>
    <xf numFmtId="0" fontId="0" fillId="9" borderId="44" xfId="0" applyFill="1" applyBorder="1" applyAlignment="1">
      <alignment horizontal="center"/>
    </xf>
    <xf numFmtId="0" fontId="0" fillId="9" borderId="42" xfId="0" applyFill="1" applyBorder="1" applyAlignment="1">
      <alignment horizontal="center"/>
    </xf>
    <xf numFmtId="0" fontId="0" fillId="3" borderId="26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3" borderId="21" xfId="0" applyFont="1" applyFill="1" applyBorder="1" applyAlignment="1">
      <alignment horizontal="left"/>
    </xf>
    <xf numFmtId="0" fontId="0" fillId="3" borderId="24" xfId="0" applyFont="1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52" xfId="0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09E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11"/>
  <sheetViews>
    <sheetView tabSelected="1" view="pageBreakPreview" zoomScale="88" zoomScaleNormal="60" zoomScaleSheetLayoutView="100" workbookViewId="0">
      <pane ySplit="10" topLeftCell="A63" activePane="bottomLeft" state="frozen"/>
      <selection pane="bottomLeft" activeCell="N71" sqref="N71"/>
    </sheetView>
  </sheetViews>
  <sheetFormatPr defaultRowHeight="15" x14ac:dyDescent="0.25"/>
  <cols>
    <col min="2" max="2" width="48.7109375" customWidth="1"/>
    <col min="3" max="3" width="6.7109375" customWidth="1"/>
    <col min="4" max="34" width="5.7109375" customWidth="1"/>
    <col min="35" max="53" width="9.140625" style="29"/>
  </cols>
  <sheetData>
    <row r="1" spans="1:38" ht="24.75" customHeight="1" x14ac:dyDescent="0.4">
      <c r="A1" s="118" t="s">
        <v>92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7" t="s">
        <v>97</v>
      </c>
      <c r="AI1" s="117"/>
      <c r="AJ1" s="117"/>
      <c r="AK1" s="117"/>
      <c r="AL1" s="117"/>
    </row>
    <row r="2" spans="1:38" ht="24" customHeight="1" x14ac:dyDescent="0.3">
      <c r="A2" s="119" t="s">
        <v>93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7"/>
      <c r="AI2" s="117"/>
      <c r="AJ2" s="117"/>
      <c r="AK2" s="117"/>
      <c r="AL2" s="117"/>
    </row>
    <row r="3" spans="1:38" ht="18.75" customHeight="1" x14ac:dyDescent="0.25">
      <c r="A3" s="120" t="s">
        <v>94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17"/>
      <c r="AI3" s="117"/>
      <c r="AJ3" s="117"/>
      <c r="AK3" s="117"/>
      <c r="AL3" s="117"/>
    </row>
    <row r="4" spans="1:38" ht="24.75" customHeight="1" x14ac:dyDescent="0.25">
      <c r="A4" s="120" t="s">
        <v>95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17"/>
      <c r="AI4" s="117"/>
      <c r="AJ4" s="117"/>
      <c r="AK4" s="117"/>
      <c r="AL4" s="117"/>
    </row>
    <row r="5" spans="1:38" ht="27" customHeight="1" thickBot="1" x14ac:dyDescent="0.3">
      <c r="A5" s="121" t="s">
        <v>96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17"/>
      <c r="AI5" s="117"/>
      <c r="AJ5" s="117"/>
      <c r="AK5" s="117"/>
      <c r="AL5" s="117"/>
    </row>
    <row r="6" spans="1:38" ht="15.75" hidden="1" thickBot="1" x14ac:dyDescent="0.3"/>
    <row r="7" spans="1:38" ht="15.75" hidden="1" thickBot="1" x14ac:dyDescent="0.3"/>
    <row r="8" spans="1:38" ht="16.5" customHeight="1" thickTop="1" thickBot="1" x14ac:dyDescent="0.3">
      <c r="A8" s="132" t="s">
        <v>14</v>
      </c>
      <c r="B8" s="129" t="s">
        <v>13</v>
      </c>
      <c r="C8" s="149" t="s">
        <v>0</v>
      </c>
      <c r="D8" s="146" t="s">
        <v>1</v>
      </c>
      <c r="E8" s="143" t="s">
        <v>2</v>
      </c>
      <c r="F8" s="139" t="s">
        <v>3</v>
      </c>
      <c r="G8" s="139"/>
      <c r="H8" s="139"/>
      <c r="I8" s="139"/>
      <c r="J8" s="139"/>
      <c r="K8" s="139"/>
      <c r="L8" s="139"/>
      <c r="M8" s="139"/>
      <c r="N8" s="139"/>
      <c r="O8" s="140"/>
      <c r="P8" s="127" t="s">
        <v>4</v>
      </c>
      <c r="Q8" s="127"/>
      <c r="R8" s="127"/>
      <c r="S8" s="127"/>
      <c r="T8" s="127"/>
      <c r="U8" s="138"/>
      <c r="V8" s="126" t="s">
        <v>7</v>
      </c>
      <c r="W8" s="127"/>
      <c r="X8" s="127"/>
      <c r="Y8" s="127"/>
      <c r="Z8" s="127"/>
      <c r="AA8" s="138"/>
      <c r="AB8" s="126" t="s">
        <v>8</v>
      </c>
      <c r="AC8" s="127"/>
      <c r="AD8" s="127"/>
      <c r="AE8" s="127"/>
      <c r="AF8" s="127"/>
      <c r="AG8" s="128"/>
    </row>
    <row r="9" spans="1:38" ht="16.5" customHeight="1" thickBot="1" x14ac:dyDescent="0.3">
      <c r="A9" s="133"/>
      <c r="B9" s="130"/>
      <c r="C9" s="150"/>
      <c r="D9" s="147"/>
      <c r="E9" s="144"/>
      <c r="F9" s="141"/>
      <c r="G9" s="141"/>
      <c r="H9" s="141"/>
      <c r="I9" s="141"/>
      <c r="J9" s="141"/>
      <c r="K9" s="141"/>
      <c r="L9" s="141"/>
      <c r="M9" s="141"/>
      <c r="N9" s="141"/>
      <c r="O9" s="142"/>
      <c r="P9" s="135" t="s">
        <v>5</v>
      </c>
      <c r="Q9" s="135"/>
      <c r="R9" s="136"/>
      <c r="S9" s="137" t="s">
        <v>6</v>
      </c>
      <c r="T9" s="135"/>
      <c r="U9" s="136"/>
      <c r="V9" s="137" t="s">
        <v>9</v>
      </c>
      <c r="W9" s="135"/>
      <c r="X9" s="136"/>
      <c r="Y9" s="137" t="s">
        <v>10</v>
      </c>
      <c r="Z9" s="135"/>
      <c r="AA9" s="136"/>
      <c r="AB9" s="122" t="s">
        <v>11</v>
      </c>
      <c r="AC9" s="123"/>
      <c r="AD9" s="124"/>
      <c r="AE9" s="122" t="s">
        <v>12</v>
      </c>
      <c r="AF9" s="123"/>
      <c r="AG9" s="125"/>
    </row>
    <row r="10" spans="1:38" ht="75.75" customHeight="1" thickBot="1" x14ac:dyDescent="0.3">
      <c r="A10" s="134"/>
      <c r="B10" s="131"/>
      <c r="C10" s="151"/>
      <c r="D10" s="148"/>
      <c r="E10" s="145"/>
      <c r="F10" s="27" t="s">
        <v>42</v>
      </c>
      <c r="G10" s="58" t="s">
        <v>43</v>
      </c>
      <c r="H10" s="4" t="s">
        <v>15</v>
      </c>
      <c r="I10" s="4" t="s">
        <v>16</v>
      </c>
      <c r="J10" s="4" t="s">
        <v>104</v>
      </c>
      <c r="K10" s="4" t="s">
        <v>20</v>
      </c>
      <c r="L10" s="4" t="s">
        <v>101</v>
      </c>
      <c r="M10" s="4" t="s">
        <v>44</v>
      </c>
      <c r="N10" s="4" t="s">
        <v>21</v>
      </c>
      <c r="O10" s="102" t="s">
        <v>98</v>
      </c>
      <c r="P10" s="101" t="s">
        <v>15</v>
      </c>
      <c r="Q10" s="2" t="s">
        <v>16</v>
      </c>
      <c r="R10" s="8" t="s">
        <v>17</v>
      </c>
      <c r="S10" s="3" t="s">
        <v>19</v>
      </c>
      <c r="T10" s="2" t="s">
        <v>16</v>
      </c>
      <c r="U10" s="8" t="s">
        <v>18</v>
      </c>
      <c r="V10" s="3" t="s">
        <v>15</v>
      </c>
      <c r="W10" s="2" t="s">
        <v>16</v>
      </c>
      <c r="X10" s="8" t="s">
        <v>0</v>
      </c>
      <c r="Y10" s="3" t="s">
        <v>15</v>
      </c>
      <c r="Z10" s="2" t="s">
        <v>16</v>
      </c>
      <c r="AA10" s="8" t="s">
        <v>0</v>
      </c>
      <c r="AB10" s="3" t="s">
        <v>15</v>
      </c>
      <c r="AC10" s="2" t="s">
        <v>16</v>
      </c>
      <c r="AD10" s="8" t="s">
        <v>17</v>
      </c>
      <c r="AE10" s="3" t="s">
        <v>15</v>
      </c>
      <c r="AF10" s="2" t="s">
        <v>16</v>
      </c>
      <c r="AG10" s="69" t="s">
        <v>0</v>
      </c>
      <c r="AH10" s="70"/>
    </row>
    <row r="11" spans="1:38" ht="20.100000000000001" customHeight="1" x14ac:dyDescent="0.25">
      <c r="A11" s="159" t="s">
        <v>48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66"/>
    </row>
    <row r="12" spans="1:38" ht="20.100000000000001" customHeight="1" x14ac:dyDescent="0.25">
      <c r="A12" s="72">
        <v>1</v>
      </c>
      <c r="B12" s="71" t="s">
        <v>22</v>
      </c>
      <c r="C12" s="5">
        <v>1</v>
      </c>
      <c r="D12" s="1"/>
      <c r="E12" s="6" t="s">
        <v>52</v>
      </c>
      <c r="F12" s="28">
        <f>(G12+N12)</f>
        <v>25</v>
      </c>
      <c r="G12" s="59">
        <f>(H12+I12+J12+K12+L12+M12+O12)</f>
        <v>13</v>
      </c>
      <c r="H12" s="1">
        <v>10</v>
      </c>
      <c r="I12" s="1"/>
      <c r="J12" s="1"/>
      <c r="K12" s="1"/>
      <c r="L12" s="1"/>
      <c r="M12" s="1"/>
      <c r="N12" s="1">
        <v>12</v>
      </c>
      <c r="O12" s="104">
        <v>3</v>
      </c>
      <c r="P12" s="103">
        <v>10</v>
      </c>
      <c r="Q12" s="1"/>
      <c r="R12" s="7">
        <v>1</v>
      </c>
      <c r="S12" s="5"/>
      <c r="T12" s="1"/>
      <c r="U12" s="7"/>
      <c r="V12" s="5"/>
      <c r="W12" s="1"/>
      <c r="X12" s="7"/>
      <c r="Y12" s="5"/>
      <c r="Z12" s="1"/>
      <c r="AA12" s="7"/>
      <c r="AB12" s="5"/>
      <c r="AC12" s="1"/>
      <c r="AD12" s="7"/>
      <c r="AE12" s="5"/>
      <c r="AF12" s="1"/>
      <c r="AG12" s="68"/>
      <c r="AH12" s="66"/>
    </row>
    <row r="13" spans="1:38" ht="20.100000000000001" customHeight="1" x14ac:dyDescent="0.25">
      <c r="A13" s="72">
        <v>2</v>
      </c>
      <c r="B13" s="71" t="s">
        <v>23</v>
      </c>
      <c r="C13" s="5">
        <v>3</v>
      </c>
      <c r="D13" s="1"/>
      <c r="E13" s="6" t="s">
        <v>52</v>
      </c>
      <c r="F13" s="28">
        <f t="shared" ref="F13:F18" si="0">(G13+N13)</f>
        <v>75</v>
      </c>
      <c r="G13" s="59">
        <f t="shared" ref="G13:G18" si="1">(H13+I13+J13+K13+L13+M13+O13)</f>
        <v>40</v>
      </c>
      <c r="H13" s="1"/>
      <c r="I13" s="1"/>
      <c r="J13" s="1"/>
      <c r="K13" s="1">
        <v>30</v>
      </c>
      <c r="L13" s="1"/>
      <c r="M13" s="1"/>
      <c r="N13" s="1">
        <v>35</v>
      </c>
      <c r="O13" s="104">
        <v>10</v>
      </c>
      <c r="P13" s="103"/>
      <c r="Q13" s="1"/>
      <c r="R13" s="7"/>
      <c r="S13" s="5"/>
      <c r="T13" s="1">
        <v>30</v>
      </c>
      <c r="U13" s="7">
        <v>3</v>
      </c>
      <c r="V13" s="5"/>
      <c r="W13" s="1"/>
      <c r="X13" s="7"/>
      <c r="Y13" s="5"/>
      <c r="Z13" s="1"/>
      <c r="AA13" s="7"/>
      <c r="AB13" s="5"/>
      <c r="AC13" s="1"/>
      <c r="AD13" s="7"/>
      <c r="AE13" s="5"/>
      <c r="AF13" s="1"/>
      <c r="AG13" s="63"/>
    </row>
    <row r="14" spans="1:38" ht="20.100000000000001" customHeight="1" x14ac:dyDescent="0.25">
      <c r="A14" s="72">
        <v>3</v>
      </c>
      <c r="B14" s="71" t="s">
        <v>66</v>
      </c>
      <c r="C14" s="5">
        <v>3</v>
      </c>
      <c r="D14" s="1" t="s">
        <v>51</v>
      </c>
      <c r="E14" s="6" t="s">
        <v>52</v>
      </c>
      <c r="F14" s="28">
        <f t="shared" si="0"/>
        <v>75</v>
      </c>
      <c r="G14" s="59">
        <f t="shared" si="1"/>
        <v>27</v>
      </c>
      <c r="H14" s="1">
        <v>20</v>
      </c>
      <c r="I14" s="1"/>
      <c r="J14" s="1"/>
      <c r="K14" s="1"/>
      <c r="L14" s="1"/>
      <c r="M14" s="1"/>
      <c r="N14" s="1">
        <v>48</v>
      </c>
      <c r="O14" s="104">
        <v>7</v>
      </c>
      <c r="P14" s="103">
        <v>20</v>
      </c>
      <c r="Q14" s="1"/>
      <c r="R14" s="7">
        <v>3</v>
      </c>
      <c r="S14" s="5"/>
      <c r="T14" s="1"/>
      <c r="U14" s="7"/>
      <c r="V14" s="5"/>
      <c r="W14" s="1"/>
      <c r="X14" s="7"/>
      <c r="Y14" s="5"/>
      <c r="Z14" s="1"/>
      <c r="AA14" s="7"/>
      <c r="AB14" s="5"/>
      <c r="AC14" s="1"/>
      <c r="AD14" s="7"/>
      <c r="AE14" s="5"/>
      <c r="AF14" s="1"/>
      <c r="AG14" s="63"/>
    </row>
    <row r="15" spans="1:38" ht="20.100000000000001" customHeight="1" x14ac:dyDescent="0.25">
      <c r="A15" s="72">
        <v>4</v>
      </c>
      <c r="B15" s="71" t="s">
        <v>56</v>
      </c>
      <c r="C15" s="5">
        <v>3</v>
      </c>
      <c r="D15" s="1"/>
      <c r="E15" s="6" t="s">
        <v>52</v>
      </c>
      <c r="F15" s="28">
        <f t="shared" si="0"/>
        <v>75</v>
      </c>
      <c r="G15" s="59">
        <f t="shared" si="1"/>
        <v>27</v>
      </c>
      <c r="H15" s="1">
        <v>10</v>
      </c>
      <c r="I15" s="1">
        <v>10</v>
      </c>
      <c r="J15" s="1"/>
      <c r="K15" s="1"/>
      <c r="L15" s="1"/>
      <c r="M15" s="1"/>
      <c r="N15" s="1">
        <v>48</v>
      </c>
      <c r="O15" s="104">
        <v>7</v>
      </c>
      <c r="P15" s="103">
        <v>10</v>
      </c>
      <c r="Q15" s="1">
        <v>10</v>
      </c>
      <c r="R15" s="7">
        <v>3</v>
      </c>
      <c r="S15" s="5"/>
      <c r="T15" s="1"/>
      <c r="U15" s="7"/>
      <c r="V15" s="5"/>
      <c r="W15" s="1"/>
      <c r="X15" s="7"/>
      <c r="Y15" s="5"/>
      <c r="Z15" s="1"/>
      <c r="AA15" s="7"/>
      <c r="AB15" s="5"/>
      <c r="AC15" s="1"/>
      <c r="AD15" s="7"/>
      <c r="AE15" s="5"/>
      <c r="AF15" s="1"/>
      <c r="AG15" s="63"/>
    </row>
    <row r="16" spans="1:38" ht="20.100000000000001" customHeight="1" x14ac:dyDescent="0.25">
      <c r="A16" s="72">
        <v>5</v>
      </c>
      <c r="B16" s="71" t="s">
        <v>57</v>
      </c>
      <c r="C16" s="5">
        <v>8</v>
      </c>
      <c r="D16" s="1"/>
      <c r="E16" s="6" t="s">
        <v>52</v>
      </c>
      <c r="F16" s="28">
        <f t="shared" si="0"/>
        <v>200</v>
      </c>
      <c r="G16" s="59">
        <f t="shared" si="1"/>
        <v>107</v>
      </c>
      <c r="H16" s="1"/>
      <c r="I16" s="1"/>
      <c r="J16" s="1"/>
      <c r="K16" s="1"/>
      <c r="L16" s="1">
        <v>80</v>
      </c>
      <c r="M16" s="1"/>
      <c r="N16" s="1">
        <v>93</v>
      </c>
      <c r="O16" s="104">
        <v>27</v>
      </c>
      <c r="P16" s="103"/>
      <c r="Q16" s="1">
        <v>20</v>
      </c>
      <c r="R16" s="7">
        <v>2</v>
      </c>
      <c r="S16" s="5"/>
      <c r="T16" s="1">
        <v>20</v>
      </c>
      <c r="U16" s="7">
        <v>2</v>
      </c>
      <c r="V16" s="5"/>
      <c r="W16" s="1">
        <v>20</v>
      </c>
      <c r="X16" s="7">
        <v>2</v>
      </c>
      <c r="Y16" s="5"/>
      <c r="Z16" s="1">
        <v>20</v>
      </c>
      <c r="AA16" s="7">
        <v>2</v>
      </c>
      <c r="AB16" s="5"/>
      <c r="AC16" s="1"/>
      <c r="AD16" s="7"/>
      <c r="AE16" s="5"/>
      <c r="AF16" s="1"/>
      <c r="AG16" s="63"/>
    </row>
    <row r="17" spans="1:53" ht="20.100000000000001" customHeight="1" x14ac:dyDescent="0.25">
      <c r="A17" s="72">
        <v>6</v>
      </c>
      <c r="B17" s="71" t="s">
        <v>25</v>
      </c>
      <c r="C17" s="5">
        <v>0</v>
      </c>
      <c r="D17" s="1"/>
      <c r="E17" s="6" t="s">
        <v>53</v>
      </c>
      <c r="F17" s="28">
        <f t="shared" si="0"/>
        <v>4</v>
      </c>
      <c r="G17" s="59">
        <f t="shared" si="1"/>
        <v>4</v>
      </c>
      <c r="H17" s="1">
        <v>4</v>
      </c>
      <c r="I17" s="1"/>
      <c r="J17" s="1"/>
      <c r="K17" s="1"/>
      <c r="L17" s="1"/>
      <c r="M17" s="1"/>
      <c r="N17" s="1"/>
      <c r="O17" s="104"/>
      <c r="P17" s="103">
        <v>4</v>
      </c>
      <c r="Q17" s="1"/>
      <c r="R17" s="7"/>
      <c r="S17" s="5"/>
      <c r="T17" s="1"/>
      <c r="U17" s="7"/>
      <c r="V17" s="5"/>
      <c r="W17" s="1"/>
      <c r="X17" s="7"/>
      <c r="Y17" s="5"/>
      <c r="Z17" s="1"/>
      <c r="AA17" s="7"/>
      <c r="AB17" s="5"/>
      <c r="AC17" s="1"/>
      <c r="AD17" s="7"/>
      <c r="AE17" s="5"/>
      <c r="AF17" s="1"/>
      <c r="AG17" s="63"/>
    </row>
    <row r="18" spans="1:53" ht="20.100000000000001" customHeight="1" x14ac:dyDescent="0.25">
      <c r="A18" s="72">
        <v>7</v>
      </c>
      <c r="B18" s="71" t="s">
        <v>26</v>
      </c>
      <c r="C18" s="5">
        <v>0</v>
      </c>
      <c r="D18" s="1"/>
      <c r="E18" s="6" t="s">
        <v>53</v>
      </c>
      <c r="F18" s="28">
        <f t="shared" si="0"/>
        <v>2</v>
      </c>
      <c r="G18" s="59">
        <f t="shared" si="1"/>
        <v>2</v>
      </c>
      <c r="H18" s="1">
        <v>2</v>
      </c>
      <c r="I18" s="1"/>
      <c r="J18" s="1"/>
      <c r="K18" s="1"/>
      <c r="L18" s="1"/>
      <c r="M18" s="1"/>
      <c r="N18" s="1"/>
      <c r="O18" s="104"/>
      <c r="P18" s="103">
        <v>2</v>
      </c>
      <c r="Q18" s="1"/>
      <c r="R18" s="7"/>
      <c r="S18" s="5"/>
      <c r="T18" s="1"/>
      <c r="U18" s="7"/>
      <c r="V18" s="5"/>
      <c r="W18" s="1"/>
      <c r="X18" s="7"/>
      <c r="Y18" s="5"/>
      <c r="Z18" s="1"/>
      <c r="AA18" s="7"/>
      <c r="AB18" s="5"/>
      <c r="AC18" s="1"/>
      <c r="AD18" s="7"/>
      <c r="AE18" s="5"/>
      <c r="AF18" s="1"/>
      <c r="AG18" s="63"/>
    </row>
    <row r="19" spans="1:53" s="14" customFormat="1" ht="20.100000000000001" customHeight="1" x14ac:dyDescent="0.25">
      <c r="A19" s="24"/>
      <c r="B19" s="17" t="s">
        <v>27</v>
      </c>
      <c r="C19" s="18">
        <f>SUM(C12:C18)</f>
        <v>18</v>
      </c>
      <c r="D19" s="13">
        <f t="shared" ref="D19:AG19" si="2">SUM(D12:D18)</f>
        <v>0</v>
      </c>
      <c r="E19" s="19">
        <f t="shared" si="2"/>
        <v>0</v>
      </c>
      <c r="F19" s="13">
        <f t="shared" si="2"/>
        <v>456</v>
      </c>
      <c r="G19" s="13">
        <f t="shared" si="2"/>
        <v>220</v>
      </c>
      <c r="H19" s="13">
        <f t="shared" si="2"/>
        <v>46</v>
      </c>
      <c r="I19" s="13">
        <f t="shared" si="2"/>
        <v>10</v>
      </c>
      <c r="J19" s="13">
        <f t="shared" si="2"/>
        <v>0</v>
      </c>
      <c r="K19" s="13">
        <f t="shared" si="2"/>
        <v>30</v>
      </c>
      <c r="L19" s="13">
        <f t="shared" si="2"/>
        <v>80</v>
      </c>
      <c r="M19" s="13">
        <f t="shared" si="2"/>
        <v>0</v>
      </c>
      <c r="N19" s="13">
        <f t="shared" si="2"/>
        <v>236</v>
      </c>
      <c r="O19" s="65">
        <f t="shared" si="2"/>
        <v>54</v>
      </c>
      <c r="P19" s="13">
        <f t="shared" si="2"/>
        <v>46</v>
      </c>
      <c r="Q19" s="13">
        <f t="shared" si="2"/>
        <v>30</v>
      </c>
      <c r="R19" s="19">
        <f t="shared" si="2"/>
        <v>9</v>
      </c>
      <c r="S19" s="18">
        <f t="shared" si="2"/>
        <v>0</v>
      </c>
      <c r="T19" s="13">
        <f t="shared" si="2"/>
        <v>50</v>
      </c>
      <c r="U19" s="19">
        <f t="shared" si="2"/>
        <v>5</v>
      </c>
      <c r="V19" s="18">
        <f t="shared" si="2"/>
        <v>0</v>
      </c>
      <c r="W19" s="13">
        <f t="shared" si="2"/>
        <v>20</v>
      </c>
      <c r="X19" s="19">
        <f t="shared" si="2"/>
        <v>2</v>
      </c>
      <c r="Y19" s="18">
        <f t="shared" si="2"/>
        <v>0</v>
      </c>
      <c r="Z19" s="13">
        <f t="shared" si="2"/>
        <v>20</v>
      </c>
      <c r="AA19" s="19">
        <f t="shared" si="2"/>
        <v>2</v>
      </c>
      <c r="AB19" s="18">
        <f t="shared" si="2"/>
        <v>0</v>
      </c>
      <c r="AC19" s="13">
        <f t="shared" si="2"/>
        <v>0</v>
      </c>
      <c r="AD19" s="19">
        <f t="shared" si="2"/>
        <v>0</v>
      </c>
      <c r="AE19" s="18">
        <f t="shared" si="2"/>
        <v>0</v>
      </c>
      <c r="AF19" s="13">
        <f t="shared" si="2"/>
        <v>0</v>
      </c>
      <c r="AG19" s="65">
        <f t="shared" si="2"/>
        <v>0</v>
      </c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</row>
    <row r="20" spans="1:53" ht="20.100000000000001" customHeight="1" x14ac:dyDescent="0.25">
      <c r="A20" s="161" t="s">
        <v>105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62"/>
    </row>
    <row r="21" spans="1:53" ht="20.100000000000001" customHeight="1" x14ac:dyDescent="0.25">
      <c r="A21" s="75">
        <v>8</v>
      </c>
      <c r="B21" s="71" t="s">
        <v>58</v>
      </c>
      <c r="C21" s="5">
        <v>3</v>
      </c>
      <c r="D21" s="1" t="s">
        <v>51</v>
      </c>
      <c r="E21" s="6"/>
      <c r="F21" s="28">
        <f>(G21+N21)</f>
        <v>75</v>
      </c>
      <c r="G21" s="59">
        <f>(H21+I21+J21+K21+L21+M21+O21)</f>
        <v>40</v>
      </c>
      <c r="H21" s="1">
        <v>10</v>
      </c>
      <c r="I21" s="1">
        <v>20</v>
      </c>
      <c r="J21" s="1"/>
      <c r="K21" s="1"/>
      <c r="L21" s="1"/>
      <c r="M21" s="1"/>
      <c r="N21" s="1">
        <v>35</v>
      </c>
      <c r="O21" s="104">
        <v>10</v>
      </c>
      <c r="P21" s="103">
        <v>10</v>
      </c>
      <c r="Q21" s="1">
        <v>20</v>
      </c>
      <c r="R21" s="7">
        <v>3</v>
      </c>
      <c r="S21" s="5"/>
      <c r="T21" s="1"/>
      <c r="U21" s="7"/>
      <c r="V21" s="5"/>
      <c r="W21" s="1"/>
      <c r="X21" s="7"/>
      <c r="Y21" s="5"/>
      <c r="Z21" s="1"/>
      <c r="AA21" s="7"/>
      <c r="AB21" s="5"/>
      <c r="AC21" s="1"/>
      <c r="AD21" s="7"/>
      <c r="AE21" s="5"/>
      <c r="AF21" s="1"/>
      <c r="AG21" s="63"/>
    </row>
    <row r="22" spans="1:53" ht="20.100000000000001" customHeight="1" x14ac:dyDescent="0.25">
      <c r="A22" s="72">
        <v>9</v>
      </c>
      <c r="B22" s="71" t="s">
        <v>28</v>
      </c>
      <c r="C22" s="5">
        <v>3</v>
      </c>
      <c r="D22" s="1"/>
      <c r="E22" s="6" t="s">
        <v>52</v>
      </c>
      <c r="F22" s="28">
        <f t="shared" ref="F22:F29" si="3">(G22+N22)</f>
        <v>75</v>
      </c>
      <c r="G22" s="59">
        <f t="shared" ref="G22:G29" si="4">(H22+I22+J22+K22+L22+M22+O22)</f>
        <v>27</v>
      </c>
      <c r="H22" s="1">
        <v>20</v>
      </c>
      <c r="I22" s="1"/>
      <c r="J22" s="1"/>
      <c r="K22" s="1"/>
      <c r="L22" s="1"/>
      <c r="M22" s="1"/>
      <c r="N22" s="1">
        <v>48</v>
      </c>
      <c r="O22" s="104">
        <v>7</v>
      </c>
      <c r="P22" s="103">
        <v>20</v>
      </c>
      <c r="Q22" s="1"/>
      <c r="R22" s="7">
        <v>3</v>
      </c>
      <c r="S22" s="5"/>
      <c r="T22" s="1"/>
      <c r="U22" s="7"/>
      <c r="V22" s="5"/>
      <c r="W22" s="1"/>
      <c r="X22" s="7"/>
      <c r="Y22" s="5"/>
      <c r="Z22" s="1"/>
      <c r="AA22" s="7"/>
      <c r="AB22" s="5"/>
      <c r="AC22" s="1"/>
      <c r="AD22" s="7"/>
      <c r="AE22" s="5"/>
      <c r="AF22" s="1"/>
      <c r="AG22" s="63"/>
    </row>
    <row r="23" spans="1:53" ht="20.100000000000001" customHeight="1" x14ac:dyDescent="0.25">
      <c r="A23" s="72">
        <v>10</v>
      </c>
      <c r="B23" s="71" t="s">
        <v>59</v>
      </c>
      <c r="C23" s="5">
        <v>2</v>
      </c>
      <c r="D23" s="1"/>
      <c r="E23" s="6" t="s">
        <v>52</v>
      </c>
      <c r="F23" s="28">
        <f t="shared" si="3"/>
        <v>50</v>
      </c>
      <c r="G23" s="59">
        <f t="shared" si="4"/>
        <v>27</v>
      </c>
      <c r="H23" s="1">
        <v>10</v>
      </c>
      <c r="I23" s="1">
        <v>10</v>
      </c>
      <c r="J23" s="1"/>
      <c r="K23" s="1"/>
      <c r="L23" s="1"/>
      <c r="M23" s="1"/>
      <c r="N23" s="1">
        <v>23</v>
      </c>
      <c r="O23" s="104">
        <v>7</v>
      </c>
      <c r="P23" s="103"/>
      <c r="Q23" s="1"/>
      <c r="R23" s="7"/>
      <c r="S23" s="5">
        <v>10</v>
      </c>
      <c r="T23" s="1">
        <v>10</v>
      </c>
      <c r="U23" s="7">
        <v>3</v>
      </c>
      <c r="V23" s="5"/>
      <c r="W23" s="1"/>
      <c r="X23" s="7"/>
      <c r="Y23" s="5"/>
      <c r="Z23" s="1"/>
      <c r="AA23" s="7"/>
      <c r="AB23" s="5"/>
      <c r="AC23" s="1"/>
      <c r="AD23" s="7"/>
      <c r="AE23" s="5"/>
      <c r="AF23" s="1"/>
      <c r="AG23" s="63"/>
    </row>
    <row r="24" spans="1:53" ht="20.100000000000001" customHeight="1" x14ac:dyDescent="0.25">
      <c r="A24" s="72">
        <v>11</v>
      </c>
      <c r="B24" s="73" t="s">
        <v>60</v>
      </c>
      <c r="C24" s="5">
        <v>3</v>
      </c>
      <c r="D24" s="1" t="s">
        <v>51</v>
      </c>
      <c r="E24" s="6"/>
      <c r="F24" s="28">
        <f t="shared" si="3"/>
        <v>75</v>
      </c>
      <c r="G24" s="59">
        <f t="shared" si="4"/>
        <v>40</v>
      </c>
      <c r="H24" s="1">
        <v>10</v>
      </c>
      <c r="I24" s="1">
        <v>20</v>
      </c>
      <c r="J24" s="1"/>
      <c r="K24" s="1"/>
      <c r="L24" s="1"/>
      <c r="M24" s="1"/>
      <c r="N24" s="1">
        <v>35</v>
      </c>
      <c r="O24" s="104">
        <v>10</v>
      </c>
      <c r="P24" s="103">
        <v>10</v>
      </c>
      <c r="Q24" s="1">
        <v>20</v>
      </c>
      <c r="R24" s="7">
        <v>3</v>
      </c>
      <c r="S24" s="5"/>
      <c r="T24" s="1"/>
      <c r="U24" s="7"/>
      <c r="V24" s="5"/>
      <c r="W24" s="1"/>
      <c r="X24" s="7"/>
      <c r="Y24" s="5"/>
      <c r="Z24" s="1"/>
      <c r="AA24" s="7"/>
      <c r="AB24" s="5"/>
      <c r="AC24" s="1"/>
      <c r="AD24" s="7"/>
      <c r="AE24" s="5"/>
      <c r="AF24" s="1"/>
      <c r="AG24" s="63"/>
    </row>
    <row r="25" spans="1:53" ht="20.100000000000001" customHeight="1" x14ac:dyDescent="0.25">
      <c r="A25" s="72">
        <v>12</v>
      </c>
      <c r="B25" s="71" t="s">
        <v>29</v>
      </c>
      <c r="C25" s="5">
        <v>3</v>
      </c>
      <c r="D25" s="1" t="s">
        <v>51</v>
      </c>
      <c r="E25" s="6"/>
      <c r="F25" s="28">
        <f t="shared" si="3"/>
        <v>75</v>
      </c>
      <c r="G25" s="59">
        <f t="shared" si="4"/>
        <v>27</v>
      </c>
      <c r="H25" s="1">
        <v>10</v>
      </c>
      <c r="I25" s="1">
        <v>10</v>
      </c>
      <c r="J25" s="1"/>
      <c r="K25" s="1"/>
      <c r="L25" s="1"/>
      <c r="M25" s="1"/>
      <c r="N25" s="1">
        <v>48</v>
      </c>
      <c r="O25" s="104">
        <v>7</v>
      </c>
      <c r="P25" s="103"/>
      <c r="Q25" s="1"/>
      <c r="R25" s="7"/>
      <c r="S25" s="5"/>
      <c r="T25" s="1"/>
      <c r="U25" s="7"/>
      <c r="V25" s="5">
        <v>10</v>
      </c>
      <c r="W25" s="1">
        <v>10</v>
      </c>
      <c r="X25" s="7">
        <v>3</v>
      </c>
      <c r="Y25" s="5"/>
      <c r="Z25" s="1"/>
      <c r="AA25" s="7"/>
      <c r="AB25" s="5"/>
      <c r="AC25" s="1"/>
      <c r="AD25" s="7"/>
      <c r="AE25" s="5"/>
      <c r="AF25" s="1"/>
      <c r="AG25" s="63"/>
    </row>
    <row r="26" spans="1:53" ht="20.100000000000001" customHeight="1" x14ac:dyDescent="0.25">
      <c r="A26" s="72">
        <v>13</v>
      </c>
      <c r="B26" s="71" t="s">
        <v>61</v>
      </c>
      <c r="C26" s="5">
        <v>3</v>
      </c>
      <c r="D26" s="1" t="s">
        <v>51</v>
      </c>
      <c r="E26" s="6"/>
      <c r="F26" s="28">
        <f t="shared" si="3"/>
        <v>75</v>
      </c>
      <c r="G26" s="59">
        <f t="shared" si="4"/>
        <v>27</v>
      </c>
      <c r="H26" s="1">
        <v>10</v>
      </c>
      <c r="I26" s="1">
        <v>10</v>
      </c>
      <c r="J26" s="1"/>
      <c r="K26" s="1"/>
      <c r="L26" s="1"/>
      <c r="M26" s="1"/>
      <c r="N26" s="1">
        <v>48</v>
      </c>
      <c r="O26" s="104">
        <v>7</v>
      </c>
      <c r="P26" s="103"/>
      <c r="Q26" s="1"/>
      <c r="R26" s="7"/>
      <c r="S26" s="5"/>
      <c r="T26" s="1"/>
      <c r="U26" s="7"/>
      <c r="V26" s="5">
        <v>10</v>
      </c>
      <c r="W26" s="1">
        <v>10</v>
      </c>
      <c r="X26" s="7">
        <v>3</v>
      </c>
      <c r="Y26" s="5"/>
      <c r="Z26" s="1"/>
      <c r="AA26" s="7"/>
      <c r="AB26" s="5"/>
      <c r="AC26" s="1"/>
      <c r="AD26" s="7"/>
      <c r="AE26" s="5"/>
      <c r="AF26" s="1"/>
      <c r="AG26" s="63"/>
    </row>
    <row r="27" spans="1:53" ht="20.100000000000001" customHeight="1" x14ac:dyDescent="0.25">
      <c r="A27" s="72">
        <v>14</v>
      </c>
      <c r="B27" s="74" t="s">
        <v>64</v>
      </c>
      <c r="C27" s="5">
        <v>2</v>
      </c>
      <c r="D27" s="1"/>
      <c r="E27" s="6" t="s">
        <v>52</v>
      </c>
      <c r="F27" s="28">
        <f t="shared" si="3"/>
        <v>50</v>
      </c>
      <c r="G27" s="59">
        <f t="shared" si="4"/>
        <v>27</v>
      </c>
      <c r="H27" s="1">
        <v>10</v>
      </c>
      <c r="I27" s="1">
        <v>10</v>
      </c>
      <c r="J27" s="1"/>
      <c r="K27" s="1"/>
      <c r="L27" s="1"/>
      <c r="M27" s="1"/>
      <c r="N27" s="1">
        <v>23</v>
      </c>
      <c r="O27" s="104">
        <v>7</v>
      </c>
      <c r="P27" s="103"/>
      <c r="Q27" s="1"/>
      <c r="R27" s="7"/>
      <c r="S27" s="5"/>
      <c r="T27" s="1"/>
      <c r="U27" s="7"/>
      <c r="V27" s="5">
        <v>10</v>
      </c>
      <c r="W27" s="1">
        <v>10</v>
      </c>
      <c r="X27" s="7">
        <v>2</v>
      </c>
      <c r="Y27" s="5"/>
      <c r="Z27" s="1"/>
      <c r="AA27" s="7"/>
      <c r="AB27" s="5"/>
      <c r="AC27" s="1"/>
      <c r="AD27" s="7"/>
      <c r="AE27" s="5"/>
      <c r="AF27" s="1"/>
      <c r="AG27" s="63"/>
    </row>
    <row r="28" spans="1:53" ht="20.100000000000001" customHeight="1" x14ac:dyDescent="0.25">
      <c r="A28" s="72">
        <v>15</v>
      </c>
      <c r="B28" s="74" t="s">
        <v>65</v>
      </c>
      <c r="C28" s="5">
        <v>2</v>
      </c>
      <c r="D28" s="1" t="s">
        <v>51</v>
      </c>
      <c r="E28" s="6"/>
      <c r="F28" s="28">
        <f t="shared" si="3"/>
        <v>50</v>
      </c>
      <c r="G28" s="59">
        <f t="shared" si="4"/>
        <v>27</v>
      </c>
      <c r="H28" s="1">
        <v>10</v>
      </c>
      <c r="I28" s="1">
        <v>10</v>
      </c>
      <c r="J28" s="1"/>
      <c r="K28" s="1"/>
      <c r="L28" s="1"/>
      <c r="M28" s="1"/>
      <c r="N28" s="1">
        <v>23</v>
      </c>
      <c r="O28" s="104">
        <v>7</v>
      </c>
      <c r="P28" s="103"/>
      <c r="Q28" s="1"/>
      <c r="R28" s="7"/>
      <c r="S28" s="5"/>
      <c r="T28" s="1"/>
      <c r="U28" s="7"/>
      <c r="V28" s="5"/>
      <c r="W28" s="1"/>
      <c r="X28" s="7"/>
      <c r="Y28" s="5">
        <v>10</v>
      </c>
      <c r="Z28" s="1">
        <v>10</v>
      </c>
      <c r="AA28" s="7">
        <v>2</v>
      </c>
      <c r="AB28" s="5"/>
      <c r="AC28" s="1"/>
      <c r="AD28" s="7"/>
      <c r="AE28" s="5"/>
      <c r="AF28" s="1"/>
      <c r="AG28" s="63"/>
    </row>
    <row r="29" spans="1:53" ht="20.100000000000001" customHeight="1" x14ac:dyDescent="0.25">
      <c r="A29" s="72">
        <v>16</v>
      </c>
      <c r="B29" s="71" t="s">
        <v>30</v>
      </c>
      <c r="C29" s="5">
        <v>3</v>
      </c>
      <c r="D29" s="1" t="s">
        <v>51</v>
      </c>
      <c r="E29" s="6"/>
      <c r="F29" s="28">
        <f t="shared" si="3"/>
        <v>75</v>
      </c>
      <c r="G29" s="59">
        <f t="shared" si="4"/>
        <v>40</v>
      </c>
      <c r="H29" s="1">
        <v>10</v>
      </c>
      <c r="I29" s="1">
        <v>20</v>
      </c>
      <c r="J29" s="1"/>
      <c r="K29" s="1"/>
      <c r="L29" s="1"/>
      <c r="M29" s="1"/>
      <c r="N29" s="1">
        <v>35</v>
      </c>
      <c r="O29" s="104">
        <v>10</v>
      </c>
      <c r="P29" s="103"/>
      <c r="Q29" s="1"/>
      <c r="R29" s="7"/>
      <c r="S29" s="5"/>
      <c r="T29" s="1"/>
      <c r="U29" s="7"/>
      <c r="V29" s="5"/>
      <c r="W29" s="1"/>
      <c r="X29" s="7"/>
      <c r="Y29" s="5">
        <v>10</v>
      </c>
      <c r="Z29" s="1">
        <v>20</v>
      </c>
      <c r="AA29" s="7">
        <v>2</v>
      </c>
      <c r="AB29" s="5"/>
      <c r="AC29" s="1"/>
      <c r="AD29" s="7"/>
      <c r="AE29" s="5"/>
      <c r="AF29" s="1"/>
      <c r="AG29" s="63"/>
    </row>
    <row r="30" spans="1:53" s="14" customFormat="1" ht="20.100000000000001" customHeight="1" x14ac:dyDescent="0.25">
      <c r="A30" s="76"/>
      <c r="B30" s="19" t="s">
        <v>27</v>
      </c>
      <c r="C30" s="18">
        <f>SUM(C21:C29)</f>
        <v>24</v>
      </c>
      <c r="D30" s="13">
        <f t="shared" ref="D30:AG30" si="5">SUM(D21:D29)</f>
        <v>0</v>
      </c>
      <c r="E30" s="19">
        <f t="shared" si="5"/>
        <v>0</v>
      </c>
      <c r="F30" s="13">
        <f t="shared" si="5"/>
        <v>600</v>
      </c>
      <c r="G30" s="13">
        <f t="shared" si="5"/>
        <v>282</v>
      </c>
      <c r="H30" s="13">
        <f t="shared" si="5"/>
        <v>100</v>
      </c>
      <c r="I30" s="13">
        <f t="shared" si="5"/>
        <v>110</v>
      </c>
      <c r="J30" s="13">
        <f t="shared" si="5"/>
        <v>0</v>
      </c>
      <c r="K30" s="13">
        <f t="shared" si="5"/>
        <v>0</v>
      </c>
      <c r="L30" s="13">
        <f t="shared" si="5"/>
        <v>0</v>
      </c>
      <c r="M30" s="13">
        <f t="shared" si="5"/>
        <v>0</v>
      </c>
      <c r="N30" s="13">
        <f t="shared" si="5"/>
        <v>318</v>
      </c>
      <c r="O30" s="65">
        <f t="shared" si="5"/>
        <v>72</v>
      </c>
      <c r="P30" s="13">
        <f t="shared" si="5"/>
        <v>40</v>
      </c>
      <c r="Q30" s="13">
        <f t="shared" si="5"/>
        <v>40</v>
      </c>
      <c r="R30" s="19">
        <f t="shared" si="5"/>
        <v>9</v>
      </c>
      <c r="S30" s="18">
        <f t="shared" si="5"/>
        <v>10</v>
      </c>
      <c r="T30" s="13">
        <f t="shared" si="5"/>
        <v>10</v>
      </c>
      <c r="U30" s="19">
        <f t="shared" si="5"/>
        <v>3</v>
      </c>
      <c r="V30" s="18">
        <f t="shared" si="5"/>
        <v>30</v>
      </c>
      <c r="W30" s="13">
        <f t="shared" si="5"/>
        <v>30</v>
      </c>
      <c r="X30" s="19">
        <f t="shared" si="5"/>
        <v>8</v>
      </c>
      <c r="Y30" s="18">
        <f t="shared" si="5"/>
        <v>20</v>
      </c>
      <c r="Z30" s="13">
        <f t="shared" si="5"/>
        <v>30</v>
      </c>
      <c r="AA30" s="19">
        <f t="shared" si="5"/>
        <v>4</v>
      </c>
      <c r="AB30" s="18">
        <f t="shared" si="5"/>
        <v>0</v>
      </c>
      <c r="AC30" s="13">
        <f t="shared" si="5"/>
        <v>0</v>
      </c>
      <c r="AD30" s="19">
        <f t="shared" si="5"/>
        <v>0</v>
      </c>
      <c r="AE30" s="18">
        <f t="shared" si="5"/>
        <v>0</v>
      </c>
      <c r="AF30" s="13">
        <f t="shared" si="5"/>
        <v>0</v>
      </c>
      <c r="AG30" s="65">
        <f t="shared" si="5"/>
        <v>0</v>
      </c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</row>
    <row r="31" spans="1:53" ht="20.100000000000001" customHeight="1" x14ac:dyDescent="0.25">
      <c r="A31" s="158" t="s">
        <v>31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66"/>
    </row>
    <row r="32" spans="1:53" ht="20.100000000000001" customHeight="1" x14ac:dyDescent="0.25">
      <c r="A32" s="77">
        <v>17</v>
      </c>
      <c r="B32" s="71" t="s">
        <v>62</v>
      </c>
      <c r="C32" s="5">
        <v>3</v>
      </c>
      <c r="D32" s="1" t="s">
        <v>51</v>
      </c>
      <c r="E32" s="6"/>
      <c r="F32" s="28">
        <f>(G32+N32)</f>
        <v>75</v>
      </c>
      <c r="G32" s="59">
        <f>(H32+I32+J32+K32+L32+M32+O32)</f>
        <v>40</v>
      </c>
      <c r="H32" s="1">
        <v>10</v>
      </c>
      <c r="I32" s="1">
        <v>20</v>
      </c>
      <c r="J32" s="1"/>
      <c r="K32" s="1"/>
      <c r="L32" s="1"/>
      <c r="M32" s="1"/>
      <c r="N32" s="1">
        <v>35</v>
      </c>
      <c r="O32" s="104">
        <v>10</v>
      </c>
      <c r="P32" s="103">
        <v>10</v>
      </c>
      <c r="Q32" s="1">
        <v>20</v>
      </c>
      <c r="R32" s="7">
        <v>3</v>
      </c>
      <c r="S32" s="5"/>
      <c r="T32" s="1"/>
      <c r="U32" s="7"/>
      <c r="V32" s="5"/>
      <c r="W32" s="1"/>
      <c r="X32" s="7"/>
      <c r="Y32" s="5"/>
      <c r="Z32" s="1"/>
      <c r="AA32" s="7"/>
      <c r="AB32" s="5"/>
      <c r="AC32" s="1"/>
      <c r="AD32" s="7"/>
      <c r="AE32" s="5"/>
      <c r="AF32" s="1"/>
      <c r="AG32" s="68"/>
      <c r="AH32" s="66"/>
    </row>
    <row r="33" spans="1:53" ht="20.100000000000001" customHeight="1" x14ac:dyDescent="0.25">
      <c r="A33" s="77">
        <v>18</v>
      </c>
      <c r="B33" s="71" t="s">
        <v>63</v>
      </c>
      <c r="C33" s="5">
        <v>2</v>
      </c>
      <c r="D33" s="1"/>
      <c r="E33" s="6" t="s">
        <v>52</v>
      </c>
      <c r="F33" s="28">
        <f t="shared" ref="F33:F42" si="6">(G33+N33)</f>
        <v>50</v>
      </c>
      <c r="G33" s="59">
        <f t="shared" ref="G33:G42" si="7">(H33+I33+J33+K33+L33+M33+O33)</f>
        <v>27</v>
      </c>
      <c r="H33" s="1">
        <v>10</v>
      </c>
      <c r="I33" s="1">
        <v>10</v>
      </c>
      <c r="J33" s="1"/>
      <c r="K33" s="1"/>
      <c r="L33" s="1"/>
      <c r="M33" s="1"/>
      <c r="N33" s="1">
        <v>23</v>
      </c>
      <c r="O33" s="104">
        <v>7</v>
      </c>
      <c r="P33" s="103"/>
      <c r="Q33" s="1"/>
      <c r="R33" s="7"/>
      <c r="S33" s="5">
        <v>10</v>
      </c>
      <c r="T33" s="1">
        <v>10</v>
      </c>
      <c r="U33" s="7">
        <v>2</v>
      </c>
      <c r="V33" s="5"/>
      <c r="W33" s="1"/>
      <c r="X33" s="7"/>
      <c r="Y33" s="5"/>
      <c r="Z33" s="1"/>
      <c r="AA33" s="7"/>
      <c r="AB33" s="5"/>
      <c r="AC33" s="1"/>
      <c r="AD33" s="7"/>
      <c r="AE33" s="5"/>
      <c r="AF33" s="1"/>
      <c r="AG33" s="63"/>
    </row>
    <row r="34" spans="1:53" ht="20.100000000000001" customHeight="1" x14ac:dyDescent="0.25">
      <c r="A34" s="77">
        <v>19</v>
      </c>
      <c r="B34" s="71" t="s">
        <v>32</v>
      </c>
      <c r="C34" s="5">
        <v>3</v>
      </c>
      <c r="D34" s="1" t="s">
        <v>51</v>
      </c>
      <c r="E34" s="6"/>
      <c r="F34" s="28">
        <f t="shared" si="6"/>
        <v>75</v>
      </c>
      <c r="G34" s="59">
        <f t="shared" si="7"/>
        <v>40</v>
      </c>
      <c r="H34" s="1">
        <v>15</v>
      </c>
      <c r="I34" s="1">
        <v>15</v>
      </c>
      <c r="J34" s="1"/>
      <c r="K34" s="1"/>
      <c r="L34" s="1"/>
      <c r="M34" s="1"/>
      <c r="N34" s="1">
        <v>35</v>
      </c>
      <c r="O34" s="104">
        <v>10</v>
      </c>
      <c r="P34" s="103"/>
      <c r="Q34" s="1"/>
      <c r="R34" s="7"/>
      <c r="S34" s="5">
        <v>15</v>
      </c>
      <c r="T34" s="1">
        <v>15</v>
      </c>
      <c r="U34" s="7">
        <v>3</v>
      </c>
      <c r="V34" s="5"/>
      <c r="W34" s="1"/>
      <c r="X34" s="7"/>
      <c r="Y34" s="5"/>
      <c r="Z34" s="1"/>
      <c r="AA34" s="7"/>
      <c r="AB34" s="5"/>
      <c r="AC34" s="1"/>
      <c r="AD34" s="7"/>
      <c r="AE34" s="5"/>
      <c r="AF34" s="1"/>
      <c r="AG34" s="63"/>
    </row>
    <row r="35" spans="1:53" ht="20.100000000000001" customHeight="1" x14ac:dyDescent="0.25">
      <c r="A35" s="77">
        <v>20</v>
      </c>
      <c r="B35" s="71" t="s">
        <v>33</v>
      </c>
      <c r="C35" s="5">
        <v>3</v>
      </c>
      <c r="D35" s="1" t="s">
        <v>51</v>
      </c>
      <c r="E35" s="6"/>
      <c r="F35" s="28">
        <f t="shared" si="6"/>
        <v>75</v>
      </c>
      <c r="G35" s="59">
        <f t="shared" si="7"/>
        <v>40</v>
      </c>
      <c r="H35" s="1">
        <v>10</v>
      </c>
      <c r="I35" s="1">
        <v>20</v>
      </c>
      <c r="J35" s="1"/>
      <c r="K35" s="1"/>
      <c r="L35" s="1"/>
      <c r="M35" s="1"/>
      <c r="N35" s="1">
        <v>35</v>
      </c>
      <c r="O35" s="104">
        <v>10</v>
      </c>
      <c r="P35" s="103"/>
      <c r="Q35" s="1"/>
      <c r="R35" s="7"/>
      <c r="S35" s="5">
        <v>10</v>
      </c>
      <c r="T35" s="1">
        <v>20</v>
      </c>
      <c r="U35" s="7">
        <v>3</v>
      </c>
      <c r="V35" s="5"/>
      <c r="W35" s="1"/>
      <c r="X35" s="7"/>
      <c r="Y35" s="5"/>
      <c r="Z35" s="1"/>
      <c r="AA35" s="7"/>
      <c r="AB35" s="5"/>
      <c r="AC35" s="1"/>
      <c r="AD35" s="7"/>
      <c r="AE35" s="5"/>
      <c r="AF35" s="1"/>
      <c r="AG35" s="63"/>
    </row>
    <row r="36" spans="1:53" ht="20.100000000000001" customHeight="1" x14ac:dyDescent="0.25">
      <c r="A36" s="77">
        <v>21</v>
      </c>
      <c r="B36" s="71" t="s">
        <v>34</v>
      </c>
      <c r="C36" s="5">
        <v>2</v>
      </c>
      <c r="D36" s="1"/>
      <c r="E36" s="6" t="s">
        <v>52</v>
      </c>
      <c r="F36" s="28">
        <f t="shared" si="6"/>
        <v>50</v>
      </c>
      <c r="G36" s="59">
        <f t="shared" si="7"/>
        <v>27</v>
      </c>
      <c r="H36" s="1">
        <v>20</v>
      </c>
      <c r="I36" s="1"/>
      <c r="J36" s="1"/>
      <c r="K36" s="1"/>
      <c r="L36" s="1"/>
      <c r="M36" s="1"/>
      <c r="N36" s="1">
        <v>23</v>
      </c>
      <c r="O36" s="104">
        <v>7</v>
      </c>
      <c r="P36" s="103"/>
      <c r="Q36" s="1"/>
      <c r="R36" s="7"/>
      <c r="S36" s="5">
        <v>20</v>
      </c>
      <c r="T36" s="1"/>
      <c r="U36" s="7">
        <v>2</v>
      </c>
      <c r="V36" s="5"/>
      <c r="W36" s="1"/>
      <c r="X36" s="7"/>
      <c r="Y36" s="5"/>
      <c r="Z36" s="1"/>
      <c r="AA36" s="7"/>
      <c r="AB36" s="5"/>
      <c r="AC36" s="1"/>
      <c r="AD36" s="7"/>
      <c r="AE36" s="5"/>
      <c r="AF36" s="1"/>
      <c r="AG36" s="63"/>
    </row>
    <row r="37" spans="1:53" ht="20.100000000000001" customHeight="1" x14ac:dyDescent="0.25">
      <c r="A37" s="77">
        <v>22</v>
      </c>
      <c r="B37" s="71" t="s">
        <v>35</v>
      </c>
      <c r="C37" s="5">
        <v>2</v>
      </c>
      <c r="D37" s="1"/>
      <c r="E37" s="6" t="s">
        <v>52</v>
      </c>
      <c r="F37" s="28">
        <f t="shared" si="6"/>
        <v>50</v>
      </c>
      <c r="G37" s="59">
        <f t="shared" si="7"/>
        <v>27</v>
      </c>
      <c r="H37" s="1">
        <v>20</v>
      </c>
      <c r="I37" s="1"/>
      <c r="J37" s="1"/>
      <c r="K37" s="1"/>
      <c r="L37" s="1"/>
      <c r="M37" s="1"/>
      <c r="N37" s="1">
        <v>23</v>
      </c>
      <c r="O37" s="104">
        <v>7</v>
      </c>
      <c r="P37" s="103"/>
      <c r="Q37" s="1"/>
      <c r="R37" s="7"/>
      <c r="S37" s="5">
        <v>20</v>
      </c>
      <c r="T37" s="1"/>
      <c r="U37" s="7">
        <v>2</v>
      </c>
      <c r="V37" s="5"/>
      <c r="W37" s="1"/>
      <c r="X37" s="7"/>
      <c r="Y37" s="5"/>
      <c r="Z37" s="1"/>
      <c r="AA37" s="7"/>
      <c r="AB37" s="5"/>
      <c r="AC37" s="1"/>
      <c r="AD37" s="7"/>
      <c r="AE37" s="5"/>
      <c r="AF37" s="1"/>
      <c r="AG37" s="63"/>
    </row>
    <row r="38" spans="1:53" ht="20.100000000000001" customHeight="1" x14ac:dyDescent="0.25">
      <c r="A38" s="77">
        <v>23</v>
      </c>
      <c r="B38" s="74" t="s">
        <v>36</v>
      </c>
      <c r="C38" s="5">
        <v>3</v>
      </c>
      <c r="D38" s="1" t="s">
        <v>51</v>
      </c>
      <c r="E38" s="6"/>
      <c r="F38" s="28">
        <f t="shared" si="6"/>
        <v>75</v>
      </c>
      <c r="G38" s="59">
        <f t="shared" si="7"/>
        <v>33</v>
      </c>
      <c r="H38" s="1">
        <v>10</v>
      </c>
      <c r="I38" s="1">
        <v>15</v>
      </c>
      <c r="J38" s="1"/>
      <c r="K38" s="1"/>
      <c r="L38" s="1"/>
      <c r="M38" s="1"/>
      <c r="N38" s="1">
        <v>42</v>
      </c>
      <c r="O38" s="104">
        <v>8</v>
      </c>
      <c r="P38" s="103"/>
      <c r="Q38" s="1"/>
      <c r="R38" s="7"/>
      <c r="S38" s="5"/>
      <c r="T38" s="1"/>
      <c r="U38" s="7"/>
      <c r="V38" s="5"/>
      <c r="W38" s="1"/>
      <c r="X38" s="7"/>
      <c r="Y38" s="5">
        <v>10</v>
      </c>
      <c r="Z38" s="1">
        <v>15</v>
      </c>
      <c r="AA38" s="7">
        <v>3</v>
      </c>
      <c r="AB38" s="5"/>
      <c r="AC38" s="1"/>
      <c r="AD38" s="7"/>
      <c r="AE38" s="5"/>
      <c r="AF38" s="1"/>
      <c r="AG38" s="63"/>
    </row>
    <row r="39" spans="1:53" ht="20.100000000000001" customHeight="1" x14ac:dyDescent="0.25">
      <c r="A39" s="77">
        <v>24</v>
      </c>
      <c r="B39" s="71" t="s">
        <v>37</v>
      </c>
      <c r="C39" s="5">
        <v>3</v>
      </c>
      <c r="D39" s="1" t="s">
        <v>51</v>
      </c>
      <c r="E39" s="6"/>
      <c r="F39" s="28">
        <f t="shared" si="6"/>
        <v>75</v>
      </c>
      <c r="G39" s="59">
        <f t="shared" si="7"/>
        <v>33</v>
      </c>
      <c r="H39" s="1">
        <v>10</v>
      </c>
      <c r="I39" s="1">
        <v>15</v>
      </c>
      <c r="J39" s="1"/>
      <c r="K39" s="1"/>
      <c r="L39" s="1"/>
      <c r="M39" s="1"/>
      <c r="N39" s="1">
        <v>42</v>
      </c>
      <c r="O39" s="104">
        <v>8</v>
      </c>
      <c r="P39" s="103"/>
      <c r="Q39" s="1"/>
      <c r="R39" s="7"/>
      <c r="S39" s="5"/>
      <c r="T39" s="1"/>
      <c r="U39" s="7"/>
      <c r="V39" s="5"/>
      <c r="W39" s="1"/>
      <c r="X39" s="7"/>
      <c r="Y39" s="5">
        <v>10</v>
      </c>
      <c r="Z39" s="1">
        <v>15</v>
      </c>
      <c r="AA39" s="7">
        <v>3</v>
      </c>
      <c r="AB39" s="5"/>
      <c r="AC39" s="1"/>
      <c r="AD39" s="7"/>
      <c r="AE39" s="5"/>
      <c r="AF39" s="1"/>
      <c r="AG39" s="63"/>
    </row>
    <row r="40" spans="1:53" ht="20.100000000000001" customHeight="1" x14ac:dyDescent="0.25">
      <c r="A40" s="77">
        <v>25</v>
      </c>
      <c r="B40" s="71" t="s">
        <v>38</v>
      </c>
      <c r="C40" s="5">
        <v>2</v>
      </c>
      <c r="D40" s="1"/>
      <c r="E40" s="6" t="s">
        <v>52</v>
      </c>
      <c r="F40" s="28">
        <f t="shared" si="6"/>
        <v>50</v>
      </c>
      <c r="G40" s="59">
        <f t="shared" si="7"/>
        <v>27</v>
      </c>
      <c r="H40" s="1">
        <v>10</v>
      </c>
      <c r="I40" s="1">
        <v>10</v>
      </c>
      <c r="J40" s="1"/>
      <c r="K40" s="1"/>
      <c r="L40" s="1"/>
      <c r="M40" s="1"/>
      <c r="N40" s="1">
        <v>23</v>
      </c>
      <c r="O40" s="104">
        <v>7</v>
      </c>
      <c r="P40" s="103"/>
      <c r="Q40" s="1"/>
      <c r="R40" s="7"/>
      <c r="S40" s="5"/>
      <c r="T40" s="1"/>
      <c r="U40" s="7"/>
      <c r="V40" s="5"/>
      <c r="W40" s="1"/>
      <c r="X40" s="7"/>
      <c r="Y40" s="5"/>
      <c r="Z40" s="1"/>
      <c r="AA40" s="7"/>
      <c r="AB40" s="5"/>
      <c r="AC40" s="1"/>
      <c r="AD40" s="7"/>
      <c r="AE40" s="5">
        <v>10</v>
      </c>
      <c r="AF40" s="1">
        <v>10</v>
      </c>
      <c r="AG40" s="63">
        <v>2</v>
      </c>
    </row>
    <row r="41" spans="1:53" ht="20.100000000000001" customHeight="1" x14ac:dyDescent="0.25">
      <c r="A41" s="77">
        <v>26</v>
      </c>
      <c r="B41" s="74" t="s">
        <v>67</v>
      </c>
      <c r="C41" s="5">
        <v>2</v>
      </c>
      <c r="D41" s="1"/>
      <c r="E41" s="6" t="s">
        <v>52</v>
      </c>
      <c r="F41" s="28">
        <f t="shared" si="6"/>
        <v>50</v>
      </c>
      <c r="G41" s="59">
        <f t="shared" si="7"/>
        <v>40</v>
      </c>
      <c r="H41" s="1">
        <v>15</v>
      </c>
      <c r="I41" s="1">
        <v>15</v>
      </c>
      <c r="J41" s="1"/>
      <c r="K41" s="1"/>
      <c r="L41" s="1"/>
      <c r="M41" s="1"/>
      <c r="N41" s="1">
        <v>10</v>
      </c>
      <c r="O41" s="104">
        <v>10</v>
      </c>
      <c r="P41" s="103"/>
      <c r="Q41" s="1"/>
      <c r="R41" s="7"/>
      <c r="S41" s="5">
        <v>15</v>
      </c>
      <c r="T41" s="1">
        <v>15</v>
      </c>
      <c r="U41" s="7">
        <v>2</v>
      </c>
      <c r="V41" s="5"/>
      <c r="W41" s="1"/>
      <c r="X41" s="7"/>
      <c r="Y41" s="5"/>
      <c r="Z41" s="1"/>
      <c r="AA41" s="7"/>
      <c r="AB41" s="5"/>
      <c r="AC41" s="1"/>
      <c r="AD41" s="7"/>
      <c r="AE41" s="5"/>
      <c r="AF41" s="1"/>
      <c r="AG41" s="63"/>
    </row>
    <row r="42" spans="1:53" ht="20.100000000000001" customHeight="1" x14ac:dyDescent="0.25">
      <c r="A42" s="77">
        <v>27</v>
      </c>
      <c r="B42" s="74" t="s">
        <v>24</v>
      </c>
      <c r="C42" s="20">
        <v>2</v>
      </c>
      <c r="D42" s="9"/>
      <c r="E42" s="23" t="s">
        <v>52</v>
      </c>
      <c r="F42" s="28">
        <f t="shared" si="6"/>
        <v>50</v>
      </c>
      <c r="G42" s="59">
        <f t="shared" si="7"/>
        <v>27</v>
      </c>
      <c r="H42" s="9"/>
      <c r="I42" s="9">
        <v>20</v>
      </c>
      <c r="J42" s="9"/>
      <c r="K42" s="9"/>
      <c r="L42" s="9"/>
      <c r="M42" s="9"/>
      <c r="N42" s="9">
        <v>23</v>
      </c>
      <c r="O42" s="104">
        <v>7</v>
      </c>
      <c r="P42" s="105"/>
      <c r="Q42" s="9">
        <v>20</v>
      </c>
      <c r="R42" s="21">
        <v>2</v>
      </c>
      <c r="S42" s="20"/>
      <c r="T42" s="9"/>
      <c r="U42" s="21"/>
      <c r="V42" s="20"/>
      <c r="W42" s="9"/>
      <c r="X42" s="21"/>
      <c r="Y42" s="20"/>
      <c r="Z42" s="9"/>
      <c r="AA42" s="21"/>
      <c r="AB42" s="20"/>
      <c r="AC42" s="9"/>
      <c r="AD42" s="21"/>
      <c r="AE42" s="20"/>
      <c r="AF42" s="9"/>
      <c r="AG42" s="67"/>
    </row>
    <row r="43" spans="1:53" s="14" customFormat="1" ht="20.100000000000001" customHeight="1" x14ac:dyDescent="0.25">
      <c r="A43" s="22"/>
      <c r="B43" s="17" t="s">
        <v>39</v>
      </c>
      <c r="C43" s="11">
        <f>SUM(C32:C42)</f>
        <v>27</v>
      </c>
      <c r="D43" s="12">
        <f t="shared" ref="D43:AG43" si="8">SUM(D32:D42)</f>
        <v>0</v>
      </c>
      <c r="E43" s="13">
        <f t="shared" si="8"/>
        <v>0</v>
      </c>
      <c r="F43" s="11">
        <f t="shared" si="8"/>
        <v>675</v>
      </c>
      <c r="G43" s="12">
        <f t="shared" si="8"/>
        <v>361</v>
      </c>
      <c r="H43" s="12">
        <f t="shared" si="8"/>
        <v>130</v>
      </c>
      <c r="I43" s="12">
        <f t="shared" si="8"/>
        <v>140</v>
      </c>
      <c r="J43" s="12">
        <f t="shared" si="8"/>
        <v>0</v>
      </c>
      <c r="K43" s="12">
        <f t="shared" si="8"/>
        <v>0</v>
      </c>
      <c r="L43" s="12">
        <f t="shared" si="8"/>
        <v>0</v>
      </c>
      <c r="M43" s="12">
        <f t="shared" si="8"/>
        <v>0</v>
      </c>
      <c r="N43" s="12">
        <f t="shared" si="8"/>
        <v>314</v>
      </c>
      <c r="O43" s="17">
        <f t="shared" si="8"/>
        <v>91</v>
      </c>
      <c r="P43" s="106">
        <f t="shared" si="8"/>
        <v>10</v>
      </c>
      <c r="Q43" s="12">
        <f t="shared" si="8"/>
        <v>40</v>
      </c>
      <c r="R43" s="13">
        <f t="shared" si="8"/>
        <v>5</v>
      </c>
      <c r="S43" s="11">
        <f t="shared" si="8"/>
        <v>90</v>
      </c>
      <c r="T43" s="12">
        <f t="shared" si="8"/>
        <v>60</v>
      </c>
      <c r="U43" s="13">
        <f t="shared" si="8"/>
        <v>14</v>
      </c>
      <c r="V43" s="11">
        <f t="shared" si="8"/>
        <v>0</v>
      </c>
      <c r="W43" s="12">
        <f t="shared" si="8"/>
        <v>0</v>
      </c>
      <c r="X43" s="13">
        <f t="shared" si="8"/>
        <v>0</v>
      </c>
      <c r="Y43" s="11">
        <f t="shared" si="8"/>
        <v>20</v>
      </c>
      <c r="Z43" s="12">
        <f t="shared" si="8"/>
        <v>30</v>
      </c>
      <c r="AA43" s="13">
        <f t="shared" si="8"/>
        <v>6</v>
      </c>
      <c r="AB43" s="11">
        <f t="shared" si="8"/>
        <v>0</v>
      </c>
      <c r="AC43" s="12">
        <f t="shared" si="8"/>
        <v>0</v>
      </c>
      <c r="AD43" s="13">
        <f t="shared" si="8"/>
        <v>0</v>
      </c>
      <c r="AE43" s="11">
        <f t="shared" si="8"/>
        <v>10</v>
      </c>
      <c r="AF43" s="12">
        <f t="shared" si="8"/>
        <v>10</v>
      </c>
      <c r="AG43" s="65">
        <f t="shared" si="8"/>
        <v>2</v>
      </c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</row>
    <row r="44" spans="1:53" ht="20.100000000000001" customHeight="1" x14ac:dyDescent="0.25">
      <c r="A44" s="157" t="s">
        <v>50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66"/>
    </row>
    <row r="45" spans="1:53" ht="31.5" customHeight="1" x14ac:dyDescent="0.25">
      <c r="A45" s="79">
        <v>28</v>
      </c>
      <c r="B45" s="78" t="s">
        <v>69</v>
      </c>
      <c r="C45" s="5">
        <v>2</v>
      </c>
      <c r="D45" s="1"/>
      <c r="E45" s="6" t="s">
        <v>52</v>
      </c>
      <c r="F45" s="28">
        <f>(G45+N45)</f>
        <v>50</v>
      </c>
      <c r="G45" s="59">
        <f>(H45+I45+J45+K45+L45+M45+O45)</f>
        <v>27</v>
      </c>
      <c r="H45" s="1"/>
      <c r="I45" s="1">
        <v>20</v>
      </c>
      <c r="J45" s="1"/>
      <c r="K45" s="1"/>
      <c r="L45" s="1"/>
      <c r="M45" s="1"/>
      <c r="N45" s="1">
        <v>23</v>
      </c>
      <c r="O45" s="104">
        <v>7</v>
      </c>
      <c r="P45" s="103"/>
      <c r="Q45" s="1"/>
      <c r="R45" s="7"/>
      <c r="S45" s="5"/>
      <c r="T45" s="1"/>
      <c r="U45" s="7"/>
      <c r="V45" s="5"/>
      <c r="W45" s="1">
        <v>20</v>
      </c>
      <c r="X45" s="7">
        <v>2</v>
      </c>
      <c r="Y45" s="5"/>
      <c r="Z45" s="1"/>
      <c r="AA45" s="7"/>
      <c r="AB45" s="5"/>
      <c r="AC45" s="1"/>
      <c r="AD45" s="7"/>
      <c r="AE45" s="5"/>
      <c r="AF45" s="1"/>
      <c r="AG45" s="63"/>
    </row>
    <row r="46" spans="1:53" ht="33.75" customHeight="1" x14ac:dyDescent="0.25">
      <c r="A46" s="79">
        <v>29</v>
      </c>
      <c r="B46" s="78" t="s">
        <v>70</v>
      </c>
      <c r="C46" s="5">
        <v>2</v>
      </c>
      <c r="D46" s="1"/>
      <c r="E46" s="6" t="s">
        <v>52</v>
      </c>
      <c r="F46" s="28">
        <f t="shared" ref="F46:F52" si="9">(G46+N46)</f>
        <v>50</v>
      </c>
      <c r="G46" s="59">
        <f t="shared" ref="G46:G52" si="10">(H46+I46+J46+K46+L46+M46+O46)</f>
        <v>27</v>
      </c>
      <c r="H46" s="1">
        <v>10</v>
      </c>
      <c r="I46" s="1">
        <v>10</v>
      </c>
      <c r="J46" s="1"/>
      <c r="K46" s="1"/>
      <c r="L46" s="1"/>
      <c r="M46" s="1"/>
      <c r="N46" s="1">
        <v>23</v>
      </c>
      <c r="O46" s="104">
        <v>7</v>
      </c>
      <c r="P46" s="103"/>
      <c r="Q46" s="1"/>
      <c r="R46" s="7"/>
      <c r="S46" s="5"/>
      <c r="T46" s="1"/>
      <c r="U46" s="7"/>
      <c r="V46" s="5"/>
      <c r="W46" s="1"/>
      <c r="X46" s="7"/>
      <c r="Y46" s="5">
        <v>10</v>
      </c>
      <c r="Z46" s="1">
        <v>10</v>
      </c>
      <c r="AA46" s="7">
        <v>2</v>
      </c>
      <c r="AB46" s="5"/>
      <c r="AC46" s="1"/>
      <c r="AD46" s="7"/>
      <c r="AE46" s="5"/>
      <c r="AF46" s="1"/>
      <c r="AG46" s="63"/>
    </row>
    <row r="47" spans="1:53" ht="32.25" customHeight="1" x14ac:dyDescent="0.25">
      <c r="A47" s="80">
        <v>30</v>
      </c>
      <c r="B47" s="78" t="s">
        <v>71</v>
      </c>
      <c r="C47" s="5">
        <v>2</v>
      </c>
      <c r="D47" s="1"/>
      <c r="E47" s="6" t="s">
        <v>52</v>
      </c>
      <c r="F47" s="28">
        <f t="shared" si="9"/>
        <v>50</v>
      </c>
      <c r="G47" s="59">
        <f t="shared" si="10"/>
        <v>27</v>
      </c>
      <c r="H47" s="1">
        <v>10</v>
      </c>
      <c r="I47" s="1">
        <v>10</v>
      </c>
      <c r="J47" s="1"/>
      <c r="K47" s="1"/>
      <c r="L47" s="1"/>
      <c r="M47" s="1"/>
      <c r="N47" s="1">
        <v>23</v>
      </c>
      <c r="O47" s="104">
        <v>7</v>
      </c>
      <c r="P47" s="103"/>
      <c r="Q47" s="1"/>
      <c r="R47" s="7"/>
      <c r="S47" s="5"/>
      <c r="T47" s="1"/>
      <c r="U47" s="7"/>
      <c r="V47" s="5"/>
      <c r="W47" s="1"/>
      <c r="X47" s="7"/>
      <c r="Y47" s="5">
        <v>10</v>
      </c>
      <c r="Z47" s="1">
        <v>10</v>
      </c>
      <c r="AA47" s="7">
        <v>2</v>
      </c>
      <c r="AB47" s="5"/>
      <c r="AC47" s="1"/>
      <c r="AD47" s="7"/>
      <c r="AE47" s="5"/>
      <c r="AF47" s="1"/>
      <c r="AG47" s="63"/>
      <c r="AH47" s="152" t="s">
        <v>45</v>
      </c>
    </row>
    <row r="48" spans="1:53" ht="29.25" customHeight="1" x14ac:dyDescent="0.25">
      <c r="A48" s="80">
        <v>31</v>
      </c>
      <c r="B48" s="78" t="s">
        <v>72</v>
      </c>
      <c r="C48" s="5">
        <v>1</v>
      </c>
      <c r="D48" s="1"/>
      <c r="E48" s="6" t="s">
        <v>52</v>
      </c>
      <c r="F48" s="28">
        <f t="shared" si="9"/>
        <v>25</v>
      </c>
      <c r="G48" s="59">
        <f t="shared" si="10"/>
        <v>20</v>
      </c>
      <c r="H48" s="1">
        <v>15</v>
      </c>
      <c r="I48" s="1"/>
      <c r="J48" s="1"/>
      <c r="K48" s="1"/>
      <c r="L48" s="1"/>
      <c r="M48" s="1"/>
      <c r="N48" s="1">
        <v>5</v>
      </c>
      <c r="O48" s="104">
        <v>5</v>
      </c>
      <c r="P48" s="103"/>
      <c r="Q48" s="1"/>
      <c r="R48" s="7"/>
      <c r="S48" s="5">
        <v>15</v>
      </c>
      <c r="T48" s="1"/>
      <c r="U48" s="7">
        <v>1</v>
      </c>
      <c r="V48" s="5"/>
      <c r="W48" s="1"/>
      <c r="X48" s="7"/>
      <c r="Y48" s="5"/>
      <c r="Z48" s="1"/>
      <c r="AA48" s="7"/>
      <c r="AB48" s="5"/>
      <c r="AC48" s="1"/>
      <c r="AD48" s="7"/>
      <c r="AE48" s="5"/>
      <c r="AF48" s="1"/>
      <c r="AG48" s="63"/>
      <c r="AH48" s="152"/>
    </row>
    <row r="49" spans="1:34" ht="31.5" customHeight="1" x14ac:dyDescent="0.25">
      <c r="A49" s="80">
        <v>32</v>
      </c>
      <c r="B49" s="78" t="s">
        <v>73</v>
      </c>
      <c r="C49" s="5">
        <v>2</v>
      </c>
      <c r="D49" s="1"/>
      <c r="E49" s="6" t="s">
        <v>52</v>
      </c>
      <c r="F49" s="28">
        <f t="shared" si="9"/>
        <v>50</v>
      </c>
      <c r="G49" s="59">
        <f t="shared" si="10"/>
        <v>27</v>
      </c>
      <c r="H49" s="1">
        <v>10</v>
      </c>
      <c r="I49" s="1">
        <v>10</v>
      </c>
      <c r="J49" s="1"/>
      <c r="K49" s="1"/>
      <c r="L49" s="1"/>
      <c r="M49" s="1"/>
      <c r="N49" s="1">
        <v>23</v>
      </c>
      <c r="O49" s="104">
        <v>7</v>
      </c>
      <c r="P49" s="103"/>
      <c r="Q49" s="1"/>
      <c r="R49" s="7"/>
      <c r="S49" s="5"/>
      <c r="T49" s="1"/>
      <c r="U49" s="7"/>
      <c r="V49" s="5"/>
      <c r="W49" s="1"/>
      <c r="X49" s="7"/>
      <c r="Y49" s="5">
        <v>10</v>
      </c>
      <c r="Z49" s="1">
        <v>10</v>
      </c>
      <c r="AA49" s="7">
        <v>2</v>
      </c>
      <c r="AB49" s="5"/>
      <c r="AC49" s="1"/>
      <c r="AD49" s="7"/>
      <c r="AE49" s="5"/>
      <c r="AF49" s="1"/>
      <c r="AG49" s="63"/>
      <c r="AH49" s="152"/>
    </row>
    <row r="50" spans="1:34" ht="29.25" customHeight="1" x14ac:dyDescent="0.25">
      <c r="A50" s="81">
        <v>33</v>
      </c>
      <c r="B50" s="78" t="s">
        <v>54</v>
      </c>
      <c r="C50" s="5">
        <v>2</v>
      </c>
      <c r="D50" s="1"/>
      <c r="E50" s="6" t="s">
        <v>52</v>
      </c>
      <c r="F50" s="28">
        <f t="shared" si="9"/>
        <v>50</v>
      </c>
      <c r="G50" s="59">
        <f t="shared" si="10"/>
        <v>27</v>
      </c>
      <c r="H50" s="1"/>
      <c r="I50" s="1">
        <v>20</v>
      </c>
      <c r="J50" s="1"/>
      <c r="K50" s="1"/>
      <c r="L50" s="1"/>
      <c r="M50" s="1"/>
      <c r="N50" s="1">
        <v>23</v>
      </c>
      <c r="O50" s="104">
        <v>7</v>
      </c>
      <c r="P50" s="103"/>
      <c r="Q50" s="1"/>
      <c r="R50" s="7"/>
      <c r="S50" s="5"/>
      <c r="T50" s="1"/>
      <c r="U50" s="7"/>
      <c r="V50" s="5"/>
      <c r="W50" s="1"/>
      <c r="X50" s="7"/>
      <c r="Y50" s="5"/>
      <c r="Z50" s="1"/>
      <c r="AA50" s="7"/>
      <c r="AB50" s="5"/>
      <c r="AC50" s="1"/>
      <c r="AD50" s="7"/>
      <c r="AE50" s="5"/>
      <c r="AF50" s="1">
        <v>20</v>
      </c>
      <c r="AG50" s="63">
        <v>2</v>
      </c>
      <c r="AH50" s="153" t="s">
        <v>55</v>
      </c>
    </row>
    <row r="51" spans="1:34" ht="29.25" customHeight="1" x14ac:dyDescent="0.25">
      <c r="A51" s="81">
        <v>34</v>
      </c>
      <c r="B51" s="78" t="s">
        <v>74</v>
      </c>
      <c r="C51" s="5">
        <v>1</v>
      </c>
      <c r="D51" s="1"/>
      <c r="E51" s="6" t="s">
        <v>52</v>
      </c>
      <c r="F51" s="28">
        <f t="shared" si="9"/>
        <v>25</v>
      </c>
      <c r="G51" s="59">
        <f t="shared" si="10"/>
        <v>13</v>
      </c>
      <c r="H51" s="1"/>
      <c r="I51" s="1">
        <v>10</v>
      </c>
      <c r="J51" s="1"/>
      <c r="K51" s="1"/>
      <c r="L51" s="1"/>
      <c r="M51" s="1"/>
      <c r="N51" s="1">
        <v>12</v>
      </c>
      <c r="O51" s="104">
        <v>3</v>
      </c>
      <c r="P51" s="103"/>
      <c r="Q51" s="1"/>
      <c r="R51" s="7"/>
      <c r="S51" s="5"/>
      <c r="T51" s="1"/>
      <c r="U51" s="7"/>
      <c r="V51" s="5"/>
      <c r="W51" s="1"/>
      <c r="X51" s="7"/>
      <c r="Y51" s="5"/>
      <c r="Z51" s="1"/>
      <c r="AA51" s="7"/>
      <c r="AB51" s="5"/>
      <c r="AC51" s="1"/>
      <c r="AD51" s="7"/>
      <c r="AE51" s="5"/>
      <c r="AF51" s="1">
        <v>10</v>
      </c>
      <c r="AG51" s="63">
        <v>1</v>
      </c>
      <c r="AH51" s="153"/>
    </row>
    <row r="52" spans="1:34" ht="33.75" customHeight="1" x14ac:dyDescent="0.25">
      <c r="A52" s="81">
        <v>35</v>
      </c>
      <c r="B52" s="78" t="s">
        <v>99</v>
      </c>
      <c r="C52" s="5">
        <v>2</v>
      </c>
      <c r="D52" s="1"/>
      <c r="E52" s="6" t="s">
        <v>52</v>
      </c>
      <c r="F52" s="28">
        <f t="shared" si="9"/>
        <v>50</v>
      </c>
      <c r="G52" s="59">
        <f t="shared" si="10"/>
        <v>27</v>
      </c>
      <c r="H52" s="1"/>
      <c r="I52" s="1">
        <v>20</v>
      </c>
      <c r="J52" s="1"/>
      <c r="K52" s="10"/>
      <c r="L52" s="1"/>
      <c r="M52" s="1"/>
      <c r="N52" s="1">
        <v>23</v>
      </c>
      <c r="O52" s="104">
        <v>7</v>
      </c>
      <c r="P52" s="103"/>
      <c r="Q52" s="1"/>
      <c r="R52" s="7"/>
      <c r="S52" s="5"/>
      <c r="T52" s="1"/>
      <c r="U52" s="7"/>
      <c r="V52" s="5"/>
      <c r="W52" s="1"/>
      <c r="X52" s="7"/>
      <c r="Y52" s="5"/>
      <c r="Z52" s="1"/>
      <c r="AA52" s="7"/>
      <c r="AB52" s="5"/>
      <c r="AC52" s="1">
        <v>20</v>
      </c>
      <c r="AD52" s="7">
        <v>2</v>
      </c>
      <c r="AE52" s="5"/>
      <c r="AF52" s="1"/>
      <c r="AG52" s="63"/>
      <c r="AH52" s="153"/>
    </row>
    <row r="53" spans="1:34" ht="20.100000000000001" customHeight="1" x14ac:dyDescent="0.25">
      <c r="A53" s="82"/>
      <c r="B53" s="17" t="s">
        <v>39</v>
      </c>
      <c r="C53" s="11">
        <f>SUM(C45:C52)</f>
        <v>14</v>
      </c>
      <c r="D53" s="12">
        <f t="shared" ref="D53:X53" si="11">SUM(D45:D52)</f>
        <v>0</v>
      </c>
      <c r="E53" s="13">
        <f t="shared" si="11"/>
        <v>0</v>
      </c>
      <c r="F53" s="11">
        <f t="shared" si="11"/>
        <v>350</v>
      </c>
      <c r="G53" s="12">
        <f t="shared" si="11"/>
        <v>195</v>
      </c>
      <c r="H53" s="12">
        <f t="shared" si="11"/>
        <v>45</v>
      </c>
      <c r="I53" s="12">
        <f t="shared" si="11"/>
        <v>100</v>
      </c>
      <c r="J53" s="12">
        <f t="shared" si="11"/>
        <v>0</v>
      </c>
      <c r="K53" s="12">
        <f t="shared" si="11"/>
        <v>0</v>
      </c>
      <c r="L53" s="12">
        <f t="shared" si="11"/>
        <v>0</v>
      </c>
      <c r="M53" s="12">
        <f t="shared" si="11"/>
        <v>0</v>
      </c>
      <c r="N53" s="12">
        <f t="shared" si="11"/>
        <v>155</v>
      </c>
      <c r="O53" s="65">
        <f t="shared" si="11"/>
        <v>50</v>
      </c>
      <c r="P53" s="17">
        <f t="shared" si="11"/>
        <v>0</v>
      </c>
      <c r="Q53" s="12">
        <f t="shared" si="11"/>
        <v>0</v>
      </c>
      <c r="R53" s="13">
        <f t="shared" si="11"/>
        <v>0</v>
      </c>
      <c r="S53" s="11">
        <f t="shared" si="11"/>
        <v>15</v>
      </c>
      <c r="T53" s="12">
        <f t="shared" si="11"/>
        <v>0</v>
      </c>
      <c r="U53" s="13">
        <f t="shared" si="11"/>
        <v>1</v>
      </c>
      <c r="V53" s="11">
        <f t="shared" si="11"/>
        <v>0</v>
      </c>
      <c r="W53" s="12">
        <f t="shared" si="11"/>
        <v>20</v>
      </c>
      <c r="X53" s="13">
        <f t="shared" si="11"/>
        <v>2</v>
      </c>
      <c r="Y53" s="11">
        <v>30</v>
      </c>
      <c r="Z53" s="12">
        <v>30</v>
      </c>
      <c r="AA53" s="13">
        <v>6</v>
      </c>
      <c r="AB53" s="11">
        <v>0</v>
      </c>
      <c r="AC53" s="12">
        <f>SUM(AC45:AC52)</f>
        <v>20</v>
      </c>
      <c r="AD53" s="13">
        <v>2</v>
      </c>
      <c r="AE53" s="11">
        <v>0</v>
      </c>
      <c r="AF53" s="12">
        <f>SUM(AF45:AF52)</f>
        <v>30</v>
      </c>
      <c r="AG53" s="65">
        <v>3</v>
      </c>
    </row>
    <row r="54" spans="1:34" ht="20.100000000000001" customHeight="1" x14ac:dyDescent="0.25">
      <c r="A54" s="157" t="s">
        <v>40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62"/>
    </row>
    <row r="55" spans="1:34" ht="20.100000000000001" customHeight="1" x14ac:dyDescent="0.25">
      <c r="A55" s="83">
        <v>40</v>
      </c>
      <c r="B55" s="84" t="s">
        <v>68</v>
      </c>
      <c r="C55" s="5">
        <v>10</v>
      </c>
      <c r="D55" s="1"/>
      <c r="E55" s="6" t="s">
        <v>52</v>
      </c>
      <c r="F55" s="28">
        <f>G55+N55</f>
        <v>250</v>
      </c>
      <c r="G55" s="59">
        <f>H55+I55+J55+L55+K55+M55+O55</f>
        <v>120</v>
      </c>
      <c r="H55" s="16"/>
      <c r="I55" s="1"/>
      <c r="J55" s="1"/>
      <c r="K55" s="1"/>
      <c r="L55" s="1"/>
      <c r="M55" s="1">
        <v>60</v>
      </c>
      <c r="N55" s="1">
        <v>130</v>
      </c>
      <c r="O55" s="104">
        <v>60</v>
      </c>
      <c r="P55" s="103"/>
      <c r="Q55" s="1"/>
      <c r="R55" s="7"/>
      <c r="S55" s="5"/>
      <c r="T55" s="1"/>
      <c r="U55" s="7"/>
      <c r="V55" s="5"/>
      <c r="W55" s="1"/>
      <c r="X55" s="7"/>
      <c r="Y55" s="5"/>
      <c r="Z55" s="1"/>
      <c r="AA55" s="7"/>
      <c r="AB55" s="5"/>
      <c r="AC55" s="1">
        <v>30</v>
      </c>
      <c r="AD55" s="7">
        <v>5</v>
      </c>
      <c r="AE55" s="5"/>
      <c r="AF55" s="1">
        <v>30</v>
      </c>
      <c r="AG55" s="63">
        <v>5</v>
      </c>
    </row>
    <row r="56" spans="1:34" ht="20.100000000000001" customHeight="1" x14ac:dyDescent="0.25">
      <c r="A56" s="15"/>
      <c r="B56" s="17" t="s">
        <v>27</v>
      </c>
      <c r="C56" s="18">
        <f>SUM(C55)</f>
        <v>10</v>
      </c>
      <c r="D56" s="12">
        <f t="shared" ref="D56:AG56" si="12">SUM(D55)</f>
        <v>0</v>
      </c>
      <c r="E56" s="22">
        <f t="shared" si="12"/>
        <v>0</v>
      </c>
      <c r="F56" s="13">
        <v>250</v>
      </c>
      <c r="G56" s="12">
        <f>G55</f>
        <v>120</v>
      </c>
      <c r="H56" s="12">
        <f t="shared" si="12"/>
        <v>0</v>
      </c>
      <c r="I56" s="12">
        <f t="shared" si="12"/>
        <v>0</v>
      </c>
      <c r="J56" s="12">
        <f t="shared" si="12"/>
        <v>0</v>
      </c>
      <c r="K56" s="12">
        <f t="shared" si="12"/>
        <v>0</v>
      </c>
      <c r="L56" s="12">
        <f t="shared" si="12"/>
        <v>0</v>
      </c>
      <c r="M56" s="12">
        <v>60</v>
      </c>
      <c r="N56" s="12">
        <f t="shared" si="12"/>
        <v>130</v>
      </c>
      <c r="O56" s="65">
        <f t="shared" si="12"/>
        <v>60</v>
      </c>
      <c r="P56" s="13">
        <f t="shared" si="12"/>
        <v>0</v>
      </c>
      <c r="Q56" s="12">
        <f t="shared" si="12"/>
        <v>0</v>
      </c>
      <c r="R56" s="22">
        <f t="shared" si="12"/>
        <v>0</v>
      </c>
      <c r="S56" s="18">
        <f t="shared" si="12"/>
        <v>0</v>
      </c>
      <c r="T56" s="12">
        <f t="shared" si="12"/>
        <v>0</v>
      </c>
      <c r="U56" s="22">
        <f t="shared" si="12"/>
        <v>0</v>
      </c>
      <c r="V56" s="18">
        <f t="shared" si="12"/>
        <v>0</v>
      </c>
      <c r="W56" s="12">
        <f t="shared" si="12"/>
        <v>0</v>
      </c>
      <c r="X56" s="22">
        <f t="shared" si="12"/>
        <v>0</v>
      </c>
      <c r="Y56" s="18">
        <f t="shared" si="12"/>
        <v>0</v>
      </c>
      <c r="Z56" s="12">
        <f t="shared" si="12"/>
        <v>0</v>
      </c>
      <c r="AA56" s="22">
        <f t="shared" si="12"/>
        <v>0</v>
      </c>
      <c r="AB56" s="18">
        <f t="shared" si="12"/>
        <v>0</v>
      </c>
      <c r="AC56" s="12">
        <f t="shared" si="12"/>
        <v>30</v>
      </c>
      <c r="AD56" s="22">
        <f t="shared" si="12"/>
        <v>5</v>
      </c>
      <c r="AE56" s="18">
        <f t="shared" si="12"/>
        <v>0</v>
      </c>
      <c r="AF56" s="12">
        <f t="shared" si="12"/>
        <v>30</v>
      </c>
      <c r="AG56" s="65">
        <f t="shared" si="12"/>
        <v>5</v>
      </c>
    </row>
    <row r="57" spans="1:34" ht="20.100000000000001" customHeight="1" x14ac:dyDescent="0.25">
      <c r="A57" s="157" t="s">
        <v>41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66"/>
    </row>
    <row r="58" spans="1:34" ht="20.100000000000001" customHeight="1" x14ac:dyDescent="0.25">
      <c r="A58" s="83">
        <v>41</v>
      </c>
      <c r="B58" s="85" t="s">
        <v>49</v>
      </c>
      <c r="C58" s="18">
        <v>38</v>
      </c>
      <c r="D58" s="1"/>
      <c r="E58" s="6" t="s">
        <v>53</v>
      </c>
      <c r="F58" s="28">
        <v>960</v>
      </c>
      <c r="G58" s="59">
        <v>960</v>
      </c>
      <c r="H58" s="1"/>
      <c r="I58" s="1"/>
      <c r="J58" s="1">
        <v>960</v>
      </c>
      <c r="K58" s="1"/>
      <c r="L58" s="1"/>
      <c r="M58" s="1"/>
      <c r="N58" s="1"/>
      <c r="O58" s="10"/>
      <c r="P58" s="107"/>
      <c r="Q58" s="1"/>
      <c r="R58" s="7"/>
      <c r="S58" s="5"/>
      <c r="T58" s="1">
        <v>200</v>
      </c>
      <c r="U58" s="7">
        <v>8</v>
      </c>
      <c r="V58" s="5"/>
      <c r="W58" s="1">
        <v>200</v>
      </c>
      <c r="X58" s="7">
        <v>8</v>
      </c>
      <c r="Y58" s="5"/>
      <c r="Z58" s="1">
        <v>200</v>
      </c>
      <c r="AA58" s="7">
        <v>8</v>
      </c>
      <c r="AB58" s="5"/>
      <c r="AC58" s="1">
        <v>200</v>
      </c>
      <c r="AD58" s="7">
        <v>8</v>
      </c>
      <c r="AE58" s="5"/>
      <c r="AF58" s="1">
        <v>160</v>
      </c>
      <c r="AG58" s="63">
        <v>6</v>
      </c>
    </row>
    <row r="59" spans="1:34" ht="20.100000000000001" customHeight="1" x14ac:dyDescent="0.25">
      <c r="A59" s="157" t="s">
        <v>91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64"/>
    </row>
    <row r="60" spans="1:34" ht="20.25" customHeight="1" x14ac:dyDescent="0.25">
      <c r="A60" s="89">
        <v>43</v>
      </c>
      <c r="B60" s="47" t="s">
        <v>75</v>
      </c>
      <c r="C60" s="48">
        <v>3</v>
      </c>
      <c r="D60" s="49" t="s">
        <v>51</v>
      </c>
      <c r="E60" s="50"/>
      <c r="F60" s="51">
        <f>G60+N60</f>
        <v>75</v>
      </c>
      <c r="G60" s="60">
        <f>(H60+I60+J60+K60+L60+M60+O60)</f>
        <v>40</v>
      </c>
      <c r="H60" s="52">
        <v>10</v>
      </c>
      <c r="I60" s="52">
        <v>20</v>
      </c>
      <c r="J60" s="52"/>
      <c r="K60" s="52"/>
      <c r="L60" s="52"/>
      <c r="M60" s="52"/>
      <c r="N60" s="52">
        <v>35</v>
      </c>
      <c r="O60" s="108">
        <v>10</v>
      </c>
      <c r="P60" s="57"/>
      <c r="Q60" s="52"/>
      <c r="R60" s="54"/>
      <c r="S60" s="53"/>
      <c r="T60" s="52"/>
      <c r="U60" s="54"/>
      <c r="V60" s="53">
        <v>10</v>
      </c>
      <c r="W60" s="52">
        <v>20</v>
      </c>
      <c r="X60" s="54">
        <v>3</v>
      </c>
      <c r="Y60" s="53"/>
      <c r="Z60" s="52"/>
      <c r="AA60" s="54"/>
      <c r="AB60" s="53"/>
      <c r="AC60" s="52"/>
      <c r="AD60" s="54"/>
      <c r="AE60" s="53"/>
      <c r="AF60" s="52"/>
      <c r="AG60" s="61"/>
      <c r="AH60" s="26"/>
    </row>
    <row r="61" spans="1:34" ht="24" customHeight="1" x14ac:dyDescent="0.25">
      <c r="A61" s="89">
        <v>44</v>
      </c>
      <c r="B61" s="86" t="s">
        <v>102</v>
      </c>
      <c r="C61" s="53">
        <v>3</v>
      </c>
      <c r="D61" s="52"/>
      <c r="E61" s="55" t="s">
        <v>52</v>
      </c>
      <c r="F61" s="51">
        <f t="shared" ref="F61:F76" si="13">G61+N61</f>
        <v>75</v>
      </c>
      <c r="G61" s="60">
        <f t="shared" ref="G61:G76" si="14">(H61+I61+J61+K61+L61+M61+O61)</f>
        <v>33</v>
      </c>
      <c r="H61" s="52"/>
      <c r="I61" s="52">
        <v>25</v>
      </c>
      <c r="J61" s="52"/>
      <c r="K61" s="52"/>
      <c r="L61" s="52"/>
      <c r="M61" s="52"/>
      <c r="N61" s="52">
        <v>42</v>
      </c>
      <c r="O61" s="108">
        <v>8</v>
      </c>
      <c r="P61" s="57"/>
      <c r="Q61" s="52"/>
      <c r="R61" s="54"/>
      <c r="S61" s="53"/>
      <c r="T61" s="52"/>
      <c r="U61" s="54"/>
      <c r="V61" s="53"/>
      <c r="W61" s="52">
        <v>25</v>
      </c>
      <c r="X61" s="54">
        <v>3</v>
      </c>
      <c r="Y61" s="53"/>
      <c r="Z61" s="52"/>
      <c r="AA61" s="54"/>
      <c r="AB61" s="53"/>
      <c r="AC61" s="52"/>
      <c r="AD61" s="54"/>
      <c r="AE61" s="53"/>
      <c r="AF61" s="52"/>
      <c r="AG61" s="61"/>
      <c r="AH61" s="26"/>
    </row>
    <row r="62" spans="1:34" ht="19.149999999999999" customHeight="1" x14ac:dyDescent="0.25">
      <c r="A62" s="89">
        <v>45</v>
      </c>
      <c r="B62" s="87" t="s">
        <v>76</v>
      </c>
      <c r="C62" s="53">
        <v>3</v>
      </c>
      <c r="D62" s="52"/>
      <c r="E62" s="55" t="s">
        <v>52</v>
      </c>
      <c r="F62" s="51">
        <f t="shared" si="13"/>
        <v>75</v>
      </c>
      <c r="G62" s="60">
        <f t="shared" si="14"/>
        <v>33</v>
      </c>
      <c r="H62" s="52">
        <v>10</v>
      </c>
      <c r="I62" s="52">
        <v>15</v>
      </c>
      <c r="J62" s="52"/>
      <c r="K62" s="52"/>
      <c r="L62" s="52"/>
      <c r="M62" s="52"/>
      <c r="N62" s="52">
        <v>42</v>
      </c>
      <c r="O62" s="108">
        <v>8</v>
      </c>
      <c r="P62" s="57"/>
      <c r="Q62" s="52"/>
      <c r="R62" s="54"/>
      <c r="S62" s="53"/>
      <c r="T62" s="52"/>
      <c r="U62" s="54"/>
      <c r="V62" s="53">
        <v>10</v>
      </c>
      <c r="W62" s="52">
        <v>15</v>
      </c>
      <c r="X62" s="54">
        <v>3</v>
      </c>
      <c r="Y62" s="53"/>
      <c r="Z62" s="52"/>
      <c r="AA62" s="54"/>
      <c r="AB62" s="56"/>
      <c r="AC62" s="52"/>
      <c r="AD62" s="54"/>
      <c r="AE62" s="53"/>
      <c r="AF62" s="52"/>
      <c r="AG62" s="61"/>
      <c r="AH62" s="26"/>
    </row>
    <row r="63" spans="1:34" ht="22.5" customHeight="1" x14ac:dyDescent="0.25">
      <c r="A63" s="89">
        <v>46</v>
      </c>
      <c r="B63" s="86" t="s">
        <v>77</v>
      </c>
      <c r="C63" s="53">
        <v>3</v>
      </c>
      <c r="D63" s="52" t="s">
        <v>51</v>
      </c>
      <c r="E63" s="55"/>
      <c r="F63" s="51">
        <f t="shared" si="13"/>
        <v>75</v>
      </c>
      <c r="G63" s="60">
        <f t="shared" si="14"/>
        <v>27</v>
      </c>
      <c r="H63" s="52">
        <v>10</v>
      </c>
      <c r="I63" s="52">
        <v>10</v>
      </c>
      <c r="J63" s="52"/>
      <c r="K63" s="52"/>
      <c r="L63" s="52"/>
      <c r="M63" s="52"/>
      <c r="N63" s="52">
        <v>48</v>
      </c>
      <c r="O63" s="108">
        <v>7</v>
      </c>
      <c r="P63" s="57"/>
      <c r="Q63" s="52"/>
      <c r="R63" s="54"/>
      <c r="S63" s="53"/>
      <c r="T63" s="52"/>
      <c r="U63" s="54"/>
      <c r="V63" s="53">
        <v>10</v>
      </c>
      <c r="W63" s="52">
        <v>10</v>
      </c>
      <c r="X63" s="54">
        <v>3</v>
      </c>
      <c r="Y63" s="53"/>
      <c r="Z63" s="52"/>
      <c r="AA63" s="54"/>
      <c r="AB63" s="56"/>
      <c r="AC63" s="52"/>
      <c r="AD63" s="54"/>
      <c r="AE63" s="53"/>
      <c r="AF63" s="52"/>
      <c r="AG63" s="61"/>
    </row>
    <row r="64" spans="1:34" ht="20.100000000000001" customHeight="1" x14ac:dyDescent="0.25">
      <c r="A64" s="89">
        <v>47</v>
      </c>
      <c r="B64" s="86" t="s">
        <v>78</v>
      </c>
      <c r="C64" s="53">
        <v>3</v>
      </c>
      <c r="D64" s="52"/>
      <c r="E64" s="55" t="s">
        <v>52</v>
      </c>
      <c r="F64" s="51">
        <f t="shared" si="13"/>
        <v>75</v>
      </c>
      <c r="G64" s="60">
        <f t="shared" si="14"/>
        <v>27</v>
      </c>
      <c r="H64" s="52"/>
      <c r="I64" s="52">
        <v>20</v>
      </c>
      <c r="J64" s="52"/>
      <c r="K64" s="52"/>
      <c r="L64" s="52"/>
      <c r="M64" s="52"/>
      <c r="N64" s="52">
        <v>48</v>
      </c>
      <c r="O64" s="108">
        <v>7</v>
      </c>
      <c r="P64" s="57"/>
      <c r="Q64" s="52"/>
      <c r="R64" s="54"/>
      <c r="S64" s="53"/>
      <c r="T64" s="52"/>
      <c r="U64" s="54"/>
      <c r="V64" s="53"/>
      <c r="W64" s="52"/>
      <c r="X64" s="54"/>
      <c r="Y64" s="53"/>
      <c r="Z64" s="52">
        <v>20</v>
      </c>
      <c r="AA64" s="54">
        <v>3</v>
      </c>
      <c r="AB64" s="56"/>
      <c r="AC64" s="52"/>
      <c r="AD64" s="54"/>
      <c r="AE64" s="53"/>
      <c r="AF64" s="52"/>
      <c r="AG64" s="61"/>
    </row>
    <row r="65" spans="1:53" ht="20.100000000000001" customHeight="1" x14ac:dyDescent="0.25">
      <c r="A65" s="89">
        <v>48</v>
      </c>
      <c r="B65" s="87" t="s">
        <v>79</v>
      </c>
      <c r="C65" s="53">
        <v>3</v>
      </c>
      <c r="D65" s="52" t="s">
        <v>100</v>
      </c>
      <c r="E65" s="55"/>
      <c r="F65" s="51">
        <f t="shared" si="13"/>
        <v>75</v>
      </c>
      <c r="G65" s="60">
        <f t="shared" si="14"/>
        <v>27</v>
      </c>
      <c r="H65" s="52">
        <v>20</v>
      </c>
      <c r="I65" s="52"/>
      <c r="J65" s="52"/>
      <c r="K65" s="52"/>
      <c r="L65" s="52"/>
      <c r="M65" s="52"/>
      <c r="N65" s="52">
        <v>48</v>
      </c>
      <c r="O65" s="108">
        <v>7</v>
      </c>
      <c r="P65" s="57"/>
      <c r="Q65" s="52"/>
      <c r="R65" s="54"/>
      <c r="S65" s="53"/>
      <c r="T65" s="52"/>
      <c r="U65" s="54"/>
      <c r="V65" s="53"/>
      <c r="W65" s="52"/>
      <c r="X65" s="54"/>
      <c r="Y65" s="53"/>
      <c r="Z65" s="52"/>
      <c r="AA65" s="54"/>
      <c r="AB65" s="56">
        <v>20</v>
      </c>
      <c r="AC65" s="52"/>
      <c r="AD65" s="54">
        <v>3</v>
      </c>
      <c r="AE65" s="53"/>
      <c r="AF65" s="52"/>
      <c r="AG65" s="61"/>
    </row>
    <row r="66" spans="1:53" ht="21.75" customHeight="1" x14ac:dyDescent="0.25">
      <c r="A66" s="89">
        <v>49</v>
      </c>
      <c r="B66" s="87" t="s">
        <v>80</v>
      </c>
      <c r="C66" s="53">
        <v>2</v>
      </c>
      <c r="D66" s="52"/>
      <c r="E66" s="55" t="s">
        <v>52</v>
      </c>
      <c r="F66" s="51">
        <f t="shared" si="13"/>
        <v>50</v>
      </c>
      <c r="G66" s="60">
        <f t="shared" si="14"/>
        <v>27</v>
      </c>
      <c r="H66" s="52">
        <v>10</v>
      </c>
      <c r="I66" s="52">
        <v>10</v>
      </c>
      <c r="J66" s="52"/>
      <c r="K66" s="52"/>
      <c r="L66" s="52"/>
      <c r="M66" s="52"/>
      <c r="N66" s="52">
        <v>23</v>
      </c>
      <c r="O66" s="108">
        <v>7</v>
      </c>
      <c r="P66" s="57"/>
      <c r="Q66" s="52"/>
      <c r="R66" s="54"/>
      <c r="S66" s="53"/>
      <c r="T66" s="52"/>
      <c r="U66" s="54"/>
      <c r="V66" s="53"/>
      <c r="W66" s="52"/>
      <c r="X66" s="54"/>
      <c r="Y66" s="53">
        <v>10</v>
      </c>
      <c r="Z66" s="52">
        <v>10</v>
      </c>
      <c r="AA66" s="54">
        <v>2</v>
      </c>
      <c r="AB66" s="56"/>
      <c r="AC66" s="52"/>
      <c r="AD66" s="54"/>
      <c r="AE66" s="53"/>
      <c r="AF66" s="52"/>
      <c r="AG66" s="61"/>
    </row>
    <row r="67" spans="1:53" ht="23.25" customHeight="1" x14ac:dyDescent="0.25">
      <c r="A67" s="89">
        <v>50</v>
      </c>
      <c r="B67" s="86" t="s">
        <v>81</v>
      </c>
      <c r="C67" s="53">
        <v>3</v>
      </c>
      <c r="D67" s="52"/>
      <c r="E67" s="55" t="s">
        <v>52</v>
      </c>
      <c r="F67" s="51">
        <f t="shared" si="13"/>
        <v>75</v>
      </c>
      <c r="G67" s="60">
        <f t="shared" si="14"/>
        <v>33</v>
      </c>
      <c r="H67" s="52">
        <v>10</v>
      </c>
      <c r="I67" s="52">
        <v>15</v>
      </c>
      <c r="J67" s="52"/>
      <c r="K67" s="52"/>
      <c r="L67" s="52"/>
      <c r="M67" s="52"/>
      <c r="N67" s="52">
        <v>42</v>
      </c>
      <c r="O67" s="108">
        <v>8</v>
      </c>
      <c r="P67" s="57"/>
      <c r="Q67" s="52"/>
      <c r="R67" s="54"/>
      <c r="S67" s="53"/>
      <c r="T67" s="52"/>
      <c r="U67" s="54"/>
      <c r="V67" s="53"/>
      <c r="W67" s="52"/>
      <c r="X67" s="54"/>
      <c r="Y67" s="53"/>
      <c r="Z67" s="52"/>
      <c r="AA67" s="54"/>
      <c r="AB67" s="56">
        <v>10</v>
      </c>
      <c r="AC67" s="52">
        <v>15</v>
      </c>
      <c r="AD67" s="54">
        <v>3</v>
      </c>
      <c r="AE67" s="53"/>
      <c r="AF67" s="52"/>
      <c r="AG67" s="61"/>
    </row>
    <row r="68" spans="1:53" ht="21.75" customHeight="1" x14ac:dyDescent="0.25">
      <c r="A68" s="89">
        <v>51</v>
      </c>
      <c r="B68" s="86" t="s">
        <v>82</v>
      </c>
      <c r="C68" s="53">
        <v>3</v>
      </c>
      <c r="D68" s="52" t="s">
        <v>51</v>
      </c>
      <c r="E68" s="55"/>
      <c r="F68" s="51">
        <f t="shared" si="13"/>
        <v>75</v>
      </c>
      <c r="G68" s="60">
        <f t="shared" si="14"/>
        <v>27</v>
      </c>
      <c r="H68" s="52">
        <v>20</v>
      </c>
      <c r="I68" s="52"/>
      <c r="J68" s="52"/>
      <c r="K68" s="52"/>
      <c r="L68" s="52"/>
      <c r="M68" s="52"/>
      <c r="N68" s="52">
        <v>48</v>
      </c>
      <c r="O68" s="108">
        <v>7</v>
      </c>
      <c r="P68" s="57"/>
      <c r="Q68" s="52"/>
      <c r="R68" s="54"/>
      <c r="S68" s="53"/>
      <c r="T68" s="52"/>
      <c r="U68" s="54"/>
      <c r="V68" s="53"/>
      <c r="W68" s="52"/>
      <c r="X68" s="54"/>
      <c r="Y68" s="53"/>
      <c r="Z68" s="52"/>
      <c r="AA68" s="54"/>
      <c r="AB68" s="56">
        <v>20</v>
      </c>
      <c r="AC68" s="52"/>
      <c r="AD68" s="54">
        <v>3</v>
      </c>
      <c r="AE68" s="53"/>
      <c r="AF68" s="52"/>
      <c r="AG68" s="61"/>
    </row>
    <row r="69" spans="1:53" ht="20.100000000000001" customHeight="1" x14ac:dyDescent="0.25">
      <c r="A69" s="89">
        <v>52</v>
      </c>
      <c r="B69" s="86" t="s">
        <v>83</v>
      </c>
      <c r="C69" s="53">
        <v>3</v>
      </c>
      <c r="D69" s="52" t="s">
        <v>51</v>
      </c>
      <c r="E69" s="55"/>
      <c r="F69" s="51">
        <f t="shared" si="13"/>
        <v>75</v>
      </c>
      <c r="G69" s="60">
        <f t="shared" si="14"/>
        <v>40</v>
      </c>
      <c r="H69" s="52">
        <v>10</v>
      </c>
      <c r="I69" s="52">
        <v>20</v>
      </c>
      <c r="J69" s="52"/>
      <c r="K69" s="52"/>
      <c r="L69" s="52"/>
      <c r="M69" s="52"/>
      <c r="N69" s="52">
        <v>35</v>
      </c>
      <c r="O69" s="108">
        <v>10</v>
      </c>
      <c r="P69" s="57"/>
      <c r="Q69" s="52"/>
      <c r="R69" s="54"/>
      <c r="S69" s="53"/>
      <c r="T69" s="52"/>
      <c r="U69" s="54"/>
      <c r="V69" s="53"/>
      <c r="W69" s="52"/>
      <c r="X69" s="54"/>
      <c r="Y69" s="53"/>
      <c r="Z69" s="52"/>
      <c r="AA69" s="54"/>
      <c r="AB69" s="56">
        <v>10</v>
      </c>
      <c r="AC69" s="52">
        <v>20</v>
      </c>
      <c r="AD69" s="54">
        <v>3</v>
      </c>
      <c r="AE69" s="53"/>
      <c r="AF69" s="52"/>
      <c r="AG69" s="61"/>
    </row>
    <row r="70" spans="1:53" ht="21.75" customHeight="1" x14ac:dyDescent="0.25">
      <c r="A70" s="89">
        <v>53</v>
      </c>
      <c r="B70" s="88" t="s">
        <v>84</v>
      </c>
      <c r="C70" s="53">
        <v>2</v>
      </c>
      <c r="D70" s="52"/>
      <c r="E70" s="55" t="s">
        <v>52</v>
      </c>
      <c r="F70" s="51">
        <f t="shared" si="13"/>
        <v>50</v>
      </c>
      <c r="G70" s="60">
        <f t="shared" si="14"/>
        <v>27</v>
      </c>
      <c r="H70" s="52"/>
      <c r="I70" s="52">
        <v>20</v>
      </c>
      <c r="J70" s="52"/>
      <c r="K70" s="52"/>
      <c r="L70" s="52"/>
      <c r="M70" s="52"/>
      <c r="N70" s="52">
        <v>23</v>
      </c>
      <c r="O70" s="108">
        <v>7</v>
      </c>
      <c r="P70" s="57"/>
      <c r="Q70" s="52"/>
      <c r="R70" s="54"/>
      <c r="S70" s="53"/>
      <c r="T70" s="52"/>
      <c r="U70" s="54"/>
      <c r="V70" s="53"/>
      <c r="W70" s="52"/>
      <c r="X70" s="54"/>
      <c r="Y70" s="53"/>
      <c r="Z70" s="52"/>
      <c r="AA70" s="54"/>
      <c r="AB70" s="56"/>
      <c r="AC70" s="52">
        <v>20</v>
      </c>
      <c r="AD70" s="54">
        <v>2</v>
      </c>
      <c r="AE70" s="53"/>
      <c r="AF70" s="52"/>
      <c r="AG70" s="61"/>
    </row>
    <row r="71" spans="1:53" ht="33.75" customHeight="1" x14ac:dyDescent="0.25">
      <c r="A71" s="89">
        <v>54</v>
      </c>
      <c r="B71" s="92" t="s">
        <v>85</v>
      </c>
      <c r="C71" s="57">
        <v>3</v>
      </c>
      <c r="D71" s="52"/>
      <c r="E71" s="55" t="s">
        <v>52</v>
      </c>
      <c r="F71" s="51">
        <f t="shared" si="13"/>
        <v>75</v>
      </c>
      <c r="G71" s="60">
        <f t="shared" si="14"/>
        <v>33</v>
      </c>
      <c r="H71" s="52">
        <v>10</v>
      </c>
      <c r="I71" s="52">
        <v>15</v>
      </c>
      <c r="J71" s="52"/>
      <c r="K71" s="52"/>
      <c r="L71" s="52"/>
      <c r="M71" s="52"/>
      <c r="N71" s="52">
        <v>42</v>
      </c>
      <c r="O71" s="108">
        <v>8</v>
      </c>
      <c r="P71" s="57"/>
      <c r="Q71" s="52"/>
      <c r="R71" s="54"/>
      <c r="S71" s="53"/>
      <c r="T71" s="52"/>
      <c r="U71" s="54"/>
      <c r="V71" s="53"/>
      <c r="W71" s="52"/>
      <c r="X71" s="54"/>
      <c r="Y71" s="53"/>
      <c r="Z71" s="52"/>
      <c r="AA71" s="54"/>
      <c r="AB71" s="56">
        <v>10</v>
      </c>
      <c r="AC71" s="52">
        <v>15</v>
      </c>
      <c r="AD71" s="54">
        <v>3</v>
      </c>
      <c r="AE71" s="53"/>
      <c r="AF71" s="52"/>
      <c r="AG71" s="61"/>
    </row>
    <row r="72" spans="1:53" ht="20.25" customHeight="1" x14ac:dyDescent="0.25">
      <c r="A72" s="89">
        <v>55</v>
      </c>
      <c r="B72" s="93" t="s">
        <v>86</v>
      </c>
      <c r="C72" s="57">
        <v>3</v>
      </c>
      <c r="D72" s="52"/>
      <c r="E72" s="55" t="s">
        <v>52</v>
      </c>
      <c r="F72" s="51">
        <f t="shared" si="13"/>
        <v>75</v>
      </c>
      <c r="G72" s="60">
        <f t="shared" si="14"/>
        <v>40</v>
      </c>
      <c r="H72" s="52">
        <v>10</v>
      </c>
      <c r="I72" s="52">
        <v>20</v>
      </c>
      <c r="J72" s="52"/>
      <c r="K72" s="52"/>
      <c r="L72" s="52"/>
      <c r="M72" s="52"/>
      <c r="N72" s="52">
        <v>35</v>
      </c>
      <c r="O72" s="108">
        <v>10</v>
      </c>
      <c r="P72" s="57"/>
      <c r="Q72" s="52"/>
      <c r="R72" s="54"/>
      <c r="S72" s="53"/>
      <c r="T72" s="52"/>
      <c r="U72" s="54"/>
      <c r="V72" s="53"/>
      <c r="W72" s="52"/>
      <c r="X72" s="54"/>
      <c r="Y72" s="53"/>
      <c r="Z72" s="52"/>
      <c r="AA72" s="54"/>
      <c r="AB72" s="56">
        <v>10</v>
      </c>
      <c r="AC72" s="52">
        <v>20</v>
      </c>
      <c r="AD72" s="54">
        <v>3</v>
      </c>
      <c r="AE72" s="53"/>
      <c r="AF72" s="52"/>
      <c r="AG72" s="61"/>
    </row>
    <row r="73" spans="1:53" ht="33.75" customHeight="1" x14ac:dyDescent="0.25">
      <c r="A73" s="89">
        <v>56</v>
      </c>
      <c r="B73" s="94" t="s">
        <v>87</v>
      </c>
      <c r="C73" s="57">
        <v>3</v>
      </c>
      <c r="D73" s="52"/>
      <c r="E73" s="55" t="s">
        <v>52</v>
      </c>
      <c r="F73" s="51">
        <f t="shared" si="13"/>
        <v>75</v>
      </c>
      <c r="G73" s="60">
        <f t="shared" si="14"/>
        <v>40</v>
      </c>
      <c r="H73" s="52">
        <v>10</v>
      </c>
      <c r="I73" s="52">
        <v>20</v>
      </c>
      <c r="J73" s="52"/>
      <c r="K73" s="52"/>
      <c r="L73" s="52"/>
      <c r="M73" s="52"/>
      <c r="N73" s="52">
        <v>35</v>
      </c>
      <c r="O73" s="108">
        <v>10</v>
      </c>
      <c r="P73" s="57"/>
      <c r="Q73" s="52"/>
      <c r="R73" s="54"/>
      <c r="S73" s="53"/>
      <c r="T73" s="52" t="s">
        <v>106</v>
      </c>
      <c r="U73" s="54"/>
      <c r="V73" s="53"/>
      <c r="W73" s="52"/>
      <c r="X73" s="54"/>
      <c r="Y73" s="53"/>
      <c r="Z73" s="52"/>
      <c r="AA73" s="54"/>
      <c r="AB73" s="56"/>
      <c r="AC73" s="52"/>
      <c r="AD73" s="54"/>
      <c r="AE73" s="56">
        <v>10</v>
      </c>
      <c r="AF73" s="52">
        <v>20</v>
      </c>
      <c r="AG73" s="61">
        <v>3</v>
      </c>
    </row>
    <row r="74" spans="1:53" ht="20.100000000000001" customHeight="1" x14ac:dyDescent="0.25">
      <c r="A74" s="89">
        <v>57</v>
      </c>
      <c r="B74" s="95" t="s">
        <v>88</v>
      </c>
      <c r="C74" s="57">
        <v>3</v>
      </c>
      <c r="D74" s="52"/>
      <c r="E74" s="55" t="s">
        <v>52</v>
      </c>
      <c r="F74" s="51">
        <f t="shared" si="13"/>
        <v>75</v>
      </c>
      <c r="G74" s="60">
        <f t="shared" si="14"/>
        <v>40</v>
      </c>
      <c r="H74" s="52">
        <v>10</v>
      </c>
      <c r="I74" s="52">
        <v>20</v>
      </c>
      <c r="J74" s="52"/>
      <c r="K74" s="52"/>
      <c r="L74" s="52"/>
      <c r="M74" s="52"/>
      <c r="N74" s="52">
        <v>35</v>
      </c>
      <c r="O74" s="108">
        <v>10</v>
      </c>
      <c r="P74" s="57"/>
      <c r="Q74" s="52"/>
      <c r="R74" s="54"/>
      <c r="S74" s="53"/>
      <c r="T74" s="52"/>
      <c r="U74" s="54"/>
      <c r="V74" s="53"/>
      <c r="W74" s="52"/>
      <c r="X74" s="54"/>
      <c r="Y74" s="53"/>
      <c r="Z74" s="52"/>
      <c r="AA74" s="54"/>
      <c r="AB74" s="56"/>
      <c r="AC74" s="52"/>
      <c r="AD74" s="54"/>
      <c r="AE74" s="56">
        <v>10</v>
      </c>
      <c r="AF74" s="52">
        <v>20</v>
      </c>
      <c r="AG74" s="61">
        <v>3</v>
      </c>
    </row>
    <row r="75" spans="1:53" ht="36" customHeight="1" x14ac:dyDescent="0.25">
      <c r="A75" s="89">
        <v>58</v>
      </c>
      <c r="B75" s="95" t="s">
        <v>89</v>
      </c>
      <c r="C75" s="57">
        <v>3</v>
      </c>
      <c r="D75" s="52" t="s">
        <v>51</v>
      </c>
      <c r="E75" s="55"/>
      <c r="F75" s="51">
        <f t="shared" si="13"/>
        <v>75</v>
      </c>
      <c r="G75" s="60">
        <f t="shared" si="14"/>
        <v>40</v>
      </c>
      <c r="H75" s="52">
        <v>10</v>
      </c>
      <c r="I75" s="52">
        <v>20</v>
      </c>
      <c r="J75" s="52"/>
      <c r="K75" s="52"/>
      <c r="L75" s="52"/>
      <c r="M75" s="52"/>
      <c r="N75" s="52">
        <v>35</v>
      </c>
      <c r="O75" s="108">
        <v>10</v>
      </c>
      <c r="P75" s="57"/>
      <c r="Q75" s="52"/>
      <c r="R75" s="54"/>
      <c r="S75" s="53"/>
      <c r="T75" s="52"/>
      <c r="U75" s="54"/>
      <c r="V75" s="53"/>
      <c r="W75" s="52"/>
      <c r="X75" s="54"/>
      <c r="Y75" s="53"/>
      <c r="Z75" s="52"/>
      <c r="AA75" s="54"/>
      <c r="AB75" s="56"/>
      <c r="AC75" s="52"/>
      <c r="AD75" s="54"/>
      <c r="AE75" s="56">
        <v>10</v>
      </c>
      <c r="AF75" s="52">
        <v>20</v>
      </c>
      <c r="AG75" s="61">
        <v>3</v>
      </c>
    </row>
    <row r="76" spans="1:53" ht="27.75" customHeight="1" x14ac:dyDescent="0.25">
      <c r="A76" s="89">
        <v>59</v>
      </c>
      <c r="B76" s="94" t="s">
        <v>90</v>
      </c>
      <c r="C76" s="57">
        <v>3</v>
      </c>
      <c r="D76" s="52" t="s">
        <v>51</v>
      </c>
      <c r="E76" s="55"/>
      <c r="F76" s="51">
        <f t="shared" si="13"/>
        <v>75</v>
      </c>
      <c r="G76" s="60">
        <f t="shared" si="14"/>
        <v>40</v>
      </c>
      <c r="H76" s="52">
        <v>10</v>
      </c>
      <c r="I76" s="52">
        <v>20</v>
      </c>
      <c r="J76" s="52"/>
      <c r="K76" s="52"/>
      <c r="L76" s="52"/>
      <c r="M76" s="52"/>
      <c r="N76" s="52">
        <v>35</v>
      </c>
      <c r="O76" s="108">
        <v>10</v>
      </c>
      <c r="P76" s="57"/>
      <c r="Q76" s="52"/>
      <c r="R76" s="54"/>
      <c r="S76" s="53"/>
      <c r="T76" s="52"/>
      <c r="U76" s="54"/>
      <c r="V76" s="53"/>
      <c r="W76" s="52"/>
      <c r="X76" s="54"/>
      <c r="Y76" s="53"/>
      <c r="Z76" s="52"/>
      <c r="AA76" s="54"/>
      <c r="AB76" s="56"/>
      <c r="AC76" s="52"/>
      <c r="AD76" s="54"/>
      <c r="AE76" s="56">
        <v>10</v>
      </c>
      <c r="AF76" s="52">
        <v>20</v>
      </c>
      <c r="AG76" s="61">
        <v>3</v>
      </c>
    </row>
    <row r="77" spans="1:53" ht="20.100000000000001" customHeight="1" thickBot="1" x14ac:dyDescent="0.3">
      <c r="A77" s="91"/>
      <c r="B77" s="96" t="s">
        <v>27</v>
      </c>
      <c r="C77" s="90">
        <f>SUM(C60:C76)</f>
        <v>49</v>
      </c>
      <c r="D77" s="25">
        <f t="shared" ref="D77:AG77" si="15">SUM(D60:D76)</f>
        <v>0</v>
      </c>
      <c r="E77" s="99">
        <f t="shared" si="15"/>
        <v>0</v>
      </c>
      <c r="F77" s="100">
        <f t="shared" si="15"/>
        <v>1225</v>
      </c>
      <c r="G77" s="25">
        <f t="shared" si="15"/>
        <v>574</v>
      </c>
      <c r="H77" s="25">
        <f t="shared" si="15"/>
        <v>160</v>
      </c>
      <c r="I77" s="25">
        <f t="shared" si="15"/>
        <v>270</v>
      </c>
      <c r="J77" s="25">
        <f t="shared" si="15"/>
        <v>0</v>
      </c>
      <c r="K77" s="25">
        <f t="shared" si="15"/>
        <v>0</v>
      </c>
      <c r="L77" s="25">
        <f t="shared" si="15"/>
        <v>0</v>
      </c>
      <c r="M77" s="25">
        <v>0</v>
      </c>
      <c r="N77" s="25">
        <f t="shared" si="15"/>
        <v>651</v>
      </c>
      <c r="O77" s="110">
        <f t="shared" si="15"/>
        <v>144</v>
      </c>
      <c r="P77" s="109">
        <f t="shared" si="15"/>
        <v>0</v>
      </c>
      <c r="Q77" s="25">
        <f t="shared" si="15"/>
        <v>0</v>
      </c>
      <c r="R77" s="99">
        <f t="shared" si="15"/>
        <v>0</v>
      </c>
      <c r="S77" s="100">
        <f t="shared" si="15"/>
        <v>0</v>
      </c>
      <c r="T77" s="25">
        <f t="shared" si="15"/>
        <v>0</v>
      </c>
      <c r="U77" s="91">
        <f t="shared" si="15"/>
        <v>0</v>
      </c>
      <c r="V77" s="90">
        <f t="shared" si="15"/>
        <v>30</v>
      </c>
      <c r="W77" s="25">
        <f t="shared" si="15"/>
        <v>70</v>
      </c>
      <c r="X77" s="91">
        <f t="shared" si="15"/>
        <v>12</v>
      </c>
      <c r="Y77" s="90">
        <f t="shared" si="15"/>
        <v>10</v>
      </c>
      <c r="Z77" s="25">
        <f t="shared" si="15"/>
        <v>30</v>
      </c>
      <c r="AA77" s="99">
        <f t="shared" si="15"/>
        <v>5</v>
      </c>
      <c r="AB77" s="100">
        <f t="shared" si="15"/>
        <v>80</v>
      </c>
      <c r="AC77" s="25">
        <f t="shared" si="15"/>
        <v>90</v>
      </c>
      <c r="AD77" s="91">
        <f t="shared" si="15"/>
        <v>20</v>
      </c>
      <c r="AE77" s="90">
        <f t="shared" si="15"/>
        <v>40</v>
      </c>
      <c r="AF77" s="25">
        <f t="shared" si="15"/>
        <v>80</v>
      </c>
      <c r="AG77" s="62">
        <f t="shared" si="15"/>
        <v>12</v>
      </c>
    </row>
    <row r="78" spans="1:53" ht="19.5" customHeight="1" thickTop="1" thickBot="1" x14ac:dyDescent="0.3">
      <c r="A78" s="30"/>
      <c r="B78" s="97" t="s">
        <v>27</v>
      </c>
      <c r="C78" s="98">
        <f>C77+C58+C56+C53+C43+C30+C19</f>
        <v>180</v>
      </c>
      <c r="D78" s="31"/>
      <c r="E78" s="32"/>
      <c r="F78" s="33">
        <f>SUM(F19+F30+F43+F53+F56+F77+F58)</f>
        <v>4516</v>
      </c>
      <c r="G78" s="34">
        <f>SUM(G19+G30+G43+G53+G56+G77+G58)</f>
        <v>2712</v>
      </c>
      <c r="H78" s="35">
        <f t="shared" ref="H78:Q78" si="16">SUM(H19+H30+H43+H53+H56+H77)</f>
        <v>481</v>
      </c>
      <c r="I78" s="31">
        <f t="shared" si="16"/>
        <v>630</v>
      </c>
      <c r="J78" s="31">
        <f>SUM(J19+J30+J43+J53+J56+J77+J58)</f>
        <v>960</v>
      </c>
      <c r="K78" s="31">
        <f t="shared" si="16"/>
        <v>30</v>
      </c>
      <c r="L78" s="31">
        <f t="shared" si="16"/>
        <v>80</v>
      </c>
      <c r="M78" s="31">
        <f t="shared" si="16"/>
        <v>60</v>
      </c>
      <c r="N78" s="31">
        <f t="shared" si="16"/>
        <v>1804</v>
      </c>
      <c r="O78" s="32">
        <f t="shared" si="16"/>
        <v>471</v>
      </c>
      <c r="P78" s="30">
        <f t="shared" si="16"/>
        <v>96</v>
      </c>
      <c r="Q78" s="31">
        <f t="shared" si="16"/>
        <v>110</v>
      </c>
      <c r="R78" s="36">
        <f>SUM(R19+R30+R43+R53+R56+R58+R77)</f>
        <v>23</v>
      </c>
      <c r="S78" s="30">
        <f>SUM(S19+S30+S43+S53+S56+S77)</f>
        <v>115</v>
      </c>
      <c r="T78" s="31">
        <f>SUM(T19+T30+T43+T53+T56+T77)</f>
        <v>120</v>
      </c>
      <c r="U78" s="36">
        <f>SUM(U19+U30+U43+U53+U56+U58+U77)</f>
        <v>31</v>
      </c>
      <c r="V78" s="30">
        <f>SUM(V19+V30+V43+V53+V56+V77)</f>
        <v>60</v>
      </c>
      <c r="W78" s="31">
        <f>SUM(W19+W30+W43+W53+W56+W77)</f>
        <v>140</v>
      </c>
      <c r="X78" s="36">
        <f>SUM(X19+X30+X43+X53+X56+X58+X77)</f>
        <v>32</v>
      </c>
      <c r="Y78" s="35">
        <f>SUM(Y19+Y30+Y43+Y53+Y56+Y77)</f>
        <v>80</v>
      </c>
      <c r="Z78" s="31">
        <f>SUM(Z19+Z30+Z43+Z53+Z56+Z77)</f>
        <v>140</v>
      </c>
      <c r="AA78" s="36">
        <f>SUM(AA19+AA30+AA43+AA53+AA56+AA58+AA77)</f>
        <v>31</v>
      </c>
      <c r="AB78" s="35">
        <f>SUM(AB19+AB30+AB43+AB53+AB56+AB77)</f>
        <v>80</v>
      </c>
      <c r="AC78" s="31">
        <f>SUM(AC19+AC30+AC43+AC53+AC56+AC77)</f>
        <v>140</v>
      </c>
      <c r="AD78" s="36">
        <f>SUM(AD19+AD30+AD43+AD53+AD56+AD58+AD77)</f>
        <v>35</v>
      </c>
      <c r="AE78" s="35">
        <f>SUM(AE19+AE30+AE43+AE53+AE56+AE77)</f>
        <v>50</v>
      </c>
      <c r="AF78" s="31">
        <f>SUM(AF19+AF30+AF43+AF53+AF56+AF77)</f>
        <v>150</v>
      </c>
      <c r="AG78" s="36">
        <f>SUM(AG19+AG30+AG43+AG53+AG56+AG58+AG77)</f>
        <v>28</v>
      </c>
      <c r="AI78" s="111" t="s">
        <v>103</v>
      </c>
      <c r="AJ78" s="112"/>
      <c r="AK78" s="113"/>
    </row>
    <row r="79" spans="1:53" ht="20.100000000000001" customHeight="1" thickTop="1" thickBot="1" x14ac:dyDescent="0.3">
      <c r="A79" s="43"/>
      <c r="B79" s="46" t="s">
        <v>47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5"/>
      <c r="P79" s="154">
        <f>SUM(P78:Q78)</f>
        <v>206</v>
      </c>
      <c r="Q79" s="154"/>
      <c r="R79" s="155"/>
      <c r="S79" s="156">
        <f>SUM(S78+T78)</f>
        <v>235</v>
      </c>
      <c r="T79" s="154"/>
      <c r="U79" s="155"/>
      <c r="V79" s="156">
        <f>SUM(V78:W78)</f>
        <v>200</v>
      </c>
      <c r="W79" s="154"/>
      <c r="X79" s="155"/>
      <c r="Y79" s="154">
        <f>SUM(Y78:Z78)</f>
        <v>220</v>
      </c>
      <c r="Z79" s="154"/>
      <c r="AA79" s="155"/>
      <c r="AB79" s="154">
        <f>SUM(AB78:AC78)</f>
        <v>220</v>
      </c>
      <c r="AC79" s="154"/>
      <c r="AD79" s="155"/>
      <c r="AE79" s="154">
        <f>SUM(AE78:AF78)</f>
        <v>200</v>
      </c>
      <c r="AF79" s="154"/>
      <c r="AG79" s="155"/>
      <c r="AI79" s="114">
        <f>SUM(P79+S79+V79+Y79+AB79+AE79)</f>
        <v>1281</v>
      </c>
      <c r="AJ79" s="115"/>
      <c r="AK79" s="116"/>
    </row>
    <row r="80" spans="1:53" s="37" customFormat="1" ht="21" customHeight="1" thickBot="1" x14ac:dyDescent="0.3">
      <c r="A80" s="42"/>
      <c r="B80" s="41" t="s">
        <v>46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40">
        <f>SUM(R78+U78+X78+AA78+AD78+AG78)</f>
        <v>180</v>
      </c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</row>
    <row r="81" ht="20.100000000000001" customHeight="1" thickTop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20.100000000000001" customHeight="1" x14ac:dyDescent="0.25"/>
    <row r="407" ht="20.100000000000001" customHeight="1" x14ac:dyDescent="0.25"/>
    <row r="408" ht="20.100000000000001" customHeight="1" x14ac:dyDescent="0.25"/>
    <row r="409" ht="20.100000000000001" customHeight="1" x14ac:dyDescent="0.25"/>
    <row r="410" ht="20.100000000000001" customHeight="1" x14ac:dyDescent="0.25"/>
    <row r="411" ht="20.100000000000001" customHeight="1" x14ac:dyDescent="0.25"/>
  </sheetData>
  <mergeCells count="36">
    <mergeCell ref="A11:AG11"/>
    <mergeCell ref="A20:AG20"/>
    <mergeCell ref="A31:AG31"/>
    <mergeCell ref="A44:AG44"/>
    <mergeCell ref="A54:AG54"/>
    <mergeCell ref="AH47:AH49"/>
    <mergeCell ref="AH50:AH52"/>
    <mergeCell ref="P79:R79"/>
    <mergeCell ref="S79:U79"/>
    <mergeCell ref="V79:X79"/>
    <mergeCell ref="Y79:AA79"/>
    <mergeCell ref="AB79:AD79"/>
    <mergeCell ref="AE79:AG79"/>
    <mergeCell ref="A57:AG57"/>
    <mergeCell ref="A59:AG59"/>
    <mergeCell ref="AB9:AD9"/>
    <mergeCell ref="AE9:AG9"/>
    <mergeCell ref="AB8:AG8"/>
    <mergeCell ref="B8:B10"/>
    <mergeCell ref="A8:A10"/>
    <mergeCell ref="P9:R9"/>
    <mergeCell ref="S9:U9"/>
    <mergeCell ref="P8:U8"/>
    <mergeCell ref="V9:X9"/>
    <mergeCell ref="Y9:AA9"/>
    <mergeCell ref="V8:AA8"/>
    <mergeCell ref="F8:O9"/>
    <mergeCell ref="E8:E10"/>
    <mergeCell ref="D8:D10"/>
    <mergeCell ref="C8:C10"/>
    <mergeCell ref="AH1:AL5"/>
    <mergeCell ref="A1:AG1"/>
    <mergeCell ref="A2:AG2"/>
    <mergeCell ref="A3:AG3"/>
    <mergeCell ref="A4:AG4"/>
    <mergeCell ref="A5:AG5"/>
  </mergeCells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Borkowska</dc:creator>
  <cp:lastModifiedBy>Użytkownik</cp:lastModifiedBy>
  <cp:lastPrinted>2021-09-21T10:28:53Z</cp:lastPrinted>
  <dcterms:created xsi:type="dcterms:W3CDTF">2021-02-17T08:54:37Z</dcterms:created>
  <dcterms:modified xsi:type="dcterms:W3CDTF">2022-01-02T13:00:29Z</dcterms:modified>
</cp:coreProperties>
</file>